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 activeTab="3"/>
  </bookViews>
  <sheets>
    <sheet name="UNICE " sheetId="2" r:id="rId1"/>
    <sheet name="UNICE CV" sheetId="3" r:id="rId2"/>
    <sheet name="PENS.50%" sheetId="4" r:id="rId3"/>
    <sheet name="TESTE" sheetId="6" r:id="rId4"/>
  </sheets>
  <calcPr calcId="145621"/>
</workbook>
</file>

<file path=xl/calcChain.xml><?xml version="1.0" encoding="utf-8"?>
<calcChain xmlns="http://schemas.openxmlformats.org/spreadsheetml/2006/main">
  <c r="H45" i="4" l="1"/>
  <c r="H29" i="6" l="1"/>
  <c r="H15" i="3" l="1"/>
  <c r="AD36" i="2" l="1"/>
  <c r="AD14" i="2" l="1"/>
  <c r="AD24" i="2" l="1"/>
  <c r="G89" i="2" l="1"/>
  <c r="S89" i="2"/>
  <c r="AD89" i="2"/>
  <c r="H37" i="4" l="1"/>
  <c r="H19" i="3"/>
  <c r="H29" i="3" s="1"/>
  <c r="AD30" i="2"/>
  <c r="AD95" i="2"/>
  <c r="H20" i="6" l="1"/>
  <c r="H25" i="3"/>
  <c r="H28" i="3" l="1"/>
  <c r="AD96" i="2" l="1"/>
  <c r="S95" i="2" l="1"/>
  <c r="I163" i="2" l="1"/>
  <c r="I157" i="2"/>
  <c r="I153" i="2"/>
  <c r="I150" i="2"/>
  <c r="I143" i="2"/>
  <c r="E136" i="2"/>
  <c r="E135" i="2"/>
  <c r="E131" i="2"/>
  <c r="E130" i="2"/>
  <c r="E128" i="2"/>
  <c r="E127" i="2"/>
  <c r="E124" i="2"/>
  <c r="E123" i="2"/>
  <c r="I117" i="2"/>
  <c r="E112" i="2"/>
  <c r="E111" i="2"/>
  <c r="S36" i="2"/>
  <c r="S30" i="2"/>
  <c r="S24" i="2"/>
  <c r="S14" i="2"/>
  <c r="I164" i="2" l="1"/>
  <c r="S96" i="2"/>
  <c r="G36" i="2" l="1"/>
  <c r="H15" i="6" l="1"/>
  <c r="H16" i="4"/>
  <c r="H31" i="4" l="1"/>
  <c r="H46" i="4" s="1"/>
  <c r="G30" i="2"/>
  <c r="G24" i="2"/>
  <c r="G14" i="2"/>
  <c r="G96" i="2" l="1"/>
  <c r="H30" i="6"/>
</calcChain>
</file>

<file path=xl/sharedStrings.xml><?xml version="1.0" encoding="utf-8"?>
<sst xmlns="http://schemas.openxmlformats.org/spreadsheetml/2006/main" count="599" uniqueCount="268">
  <si>
    <t>Gentiana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</si>
  <si>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</si>
  <si>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</si>
  <si>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</si>
  <si>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</si>
  <si>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</si>
  <si>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</si>
  <si>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</si>
  <si>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</si>
  <si>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</si>
  <si>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Unice+MSS</t>
  </si>
  <si>
    <t>cesionata lei</t>
  </si>
  <si>
    <t>Unice</t>
  </si>
  <si>
    <t>plata factura</t>
  </si>
  <si>
    <t>T O T A L  MEDIPLUS</t>
  </si>
  <si>
    <t>medicament</t>
  </si>
  <si>
    <t>Tip</t>
  </si>
  <si>
    <t>plata factura cesionata</t>
  </si>
  <si>
    <t>UNICE</t>
  </si>
  <si>
    <t>PENSIONARI 50%</t>
  </si>
  <si>
    <t>medic.</t>
  </si>
  <si>
    <t>Andisima</t>
  </si>
  <si>
    <t>TOTAL</t>
  </si>
  <si>
    <t>Balsam</t>
  </si>
  <si>
    <t>TOTAL FARMEXIM</t>
  </si>
  <si>
    <t>T O T A L</t>
  </si>
  <si>
    <t>Aden Farm Srl</t>
  </si>
  <si>
    <t>Silver Woolf</t>
  </si>
  <si>
    <t>Heracleum Srl</t>
  </si>
  <si>
    <t>medicamente cu si fara contributie personala-activitate curenta</t>
  </si>
  <si>
    <t>UNICE C-V</t>
  </si>
  <si>
    <t>TOTAL PHARMAFARM</t>
  </si>
  <si>
    <t>Pharmaclin Srl</t>
  </si>
  <si>
    <t>TOTAL ROPHARMA LOGISTIC</t>
  </si>
  <si>
    <t>Lumileva Farm</t>
  </si>
  <si>
    <t>Apostol</t>
  </si>
  <si>
    <t>Asklepios Srl</t>
  </si>
  <si>
    <t>Lumileva SRL</t>
  </si>
  <si>
    <t>T O T A L MEDIPLUS</t>
  </si>
  <si>
    <t xml:space="preserve">TOTAL  </t>
  </si>
  <si>
    <t>IULIE 2019</t>
  </si>
  <si>
    <t>7861/22.07.2019</t>
  </si>
  <si>
    <t xml:space="preserve">Ani-Sam Gaga </t>
  </si>
  <si>
    <t>Elodea</t>
  </si>
  <si>
    <t>CRISFARM</t>
  </si>
  <si>
    <t>AUGUST 2019</t>
  </si>
  <si>
    <t>8840/31.07.2019</t>
  </si>
  <si>
    <t>8303/06.08.2019</t>
  </si>
  <si>
    <t>535/20.08.2019</t>
  </si>
  <si>
    <t>44392/13.08.2019</t>
  </si>
  <si>
    <t>44398/14.08.2019</t>
  </si>
  <si>
    <t>4862/31.07.2019</t>
  </si>
  <si>
    <t>TOTAL DONA LOGISTICA</t>
  </si>
  <si>
    <t>001521/31.05.2019</t>
  </si>
  <si>
    <t>491/24.07.2019</t>
  </si>
  <si>
    <t>538/22.08.2019</t>
  </si>
  <si>
    <t>521/08.08.2019</t>
  </si>
  <si>
    <t>44140/09.07.2019</t>
  </si>
  <si>
    <t>7741/18.07.2019</t>
  </si>
  <si>
    <t>(in centralizator cu iulie)</t>
  </si>
  <si>
    <t>963/31.05.2019</t>
  </si>
  <si>
    <t>1675/31.05.2019</t>
  </si>
  <si>
    <t>271/31.05.2019</t>
  </si>
  <si>
    <t>0000139/31.05.2019</t>
  </si>
  <si>
    <t>3349/02.07.2019</t>
  </si>
  <si>
    <t>137/31.05.2019</t>
  </si>
  <si>
    <t>3363/18.07.2019</t>
  </si>
  <si>
    <t>265/31.05.2019</t>
  </si>
  <si>
    <t>SC NORDPHARM</t>
  </si>
  <si>
    <t>554/30.08.2019</t>
  </si>
  <si>
    <t>9285/05.09.2019</t>
  </si>
  <si>
    <t>NPH 4131/31.05.2019</t>
  </si>
  <si>
    <t>NPHCAS 5159/31.05.2019</t>
  </si>
  <si>
    <t>NDP 2123/31.05.2019</t>
  </si>
  <si>
    <t>NPHCAS 10000021/31.05.2019</t>
  </si>
  <si>
    <t>TOTAL ALLIANCE HEALTHCARE  ROMANIA</t>
  </si>
  <si>
    <t>FARMEXIN  S. A.</t>
  </si>
  <si>
    <t>FARMEXPERT</t>
  </si>
  <si>
    <t>MEDIPLUS EXIM SRL</t>
  </si>
  <si>
    <t>DONA LOGISTICA</t>
  </si>
  <si>
    <t>Date inregistrare CAS MM</t>
  </si>
  <si>
    <t>SEPT 2019</t>
  </si>
  <si>
    <t>BALSAM</t>
  </si>
  <si>
    <t>PLATI  CESIUNI          OCTOMBRIE  2019</t>
  </si>
  <si>
    <t>0029/30.06.2019</t>
  </si>
  <si>
    <t>MSS</t>
  </si>
  <si>
    <t>31/30.06.2019</t>
  </si>
  <si>
    <r>
      <t>T O T A L  FARMEXPERT (</t>
    </r>
    <r>
      <rPr>
        <b/>
        <sz val="10"/>
        <color rgb="FFC00000"/>
        <rFont val="Arial"/>
        <family val="2"/>
        <charset val="238"/>
      </rPr>
      <t xml:space="preserve">ALLIANCE HEALTHCARE ROMANIA </t>
    </r>
    <r>
      <rPr>
        <b/>
        <sz val="10"/>
        <rFont val="Arial"/>
        <family val="2"/>
      </rPr>
      <t>)</t>
    </r>
  </si>
  <si>
    <t>534/19.08.2019</t>
  </si>
  <si>
    <t>504/30.06.2019</t>
  </si>
  <si>
    <t>195/30.06.2019</t>
  </si>
  <si>
    <t>488/24.07.2019</t>
  </si>
  <si>
    <t>35/30.06.2019</t>
  </si>
  <si>
    <t>21/30.06.2019</t>
  </si>
  <si>
    <t>AUGUST 2019 8043/27.09.2019</t>
  </si>
  <si>
    <t>1557/30.06.2019</t>
  </si>
  <si>
    <t>1561/30.06.2019</t>
  </si>
  <si>
    <t>1552/30.06.2019</t>
  </si>
  <si>
    <t>1549/30.06.2019</t>
  </si>
  <si>
    <t>1545/30.06.2019</t>
  </si>
  <si>
    <t>486/24.07.2019</t>
  </si>
  <si>
    <t>8045/29.07.2019</t>
  </si>
  <si>
    <t>237/30.06.2019</t>
  </si>
  <si>
    <t>168/30.06.2019</t>
  </si>
  <si>
    <t>531/30.06.2019</t>
  </si>
  <si>
    <t>REMEDIUM</t>
  </si>
  <si>
    <t>1686/30.06.2019</t>
  </si>
  <si>
    <t>274/30.06.2019</t>
  </si>
  <si>
    <t>143/30.06.2019</t>
  </si>
  <si>
    <t>52/18.07.2019</t>
  </si>
  <si>
    <t>32/30.06.2019</t>
  </si>
  <si>
    <t>AUGUST 2019 7887/23.07.2019</t>
  </si>
  <si>
    <t>PHARMAFARM</t>
  </si>
  <si>
    <t>ADEN FARM SRL</t>
  </si>
  <si>
    <t>9026/30.06.2019</t>
  </si>
  <si>
    <t>8129/30.06.2019</t>
  </si>
  <si>
    <t>6182/30.06.2019</t>
  </si>
  <si>
    <t xml:space="preserve">AUGUST 2019 </t>
  </si>
  <si>
    <t>9583/13.09.2019</t>
  </si>
  <si>
    <t xml:space="preserve">ALLIANCE HEALTHCARE </t>
  </si>
  <si>
    <t>ANI  403/30.06.2019</t>
  </si>
  <si>
    <t>IEUD 366/30.06.2019</t>
  </si>
  <si>
    <t>575/09.09.2019</t>
  </si>
  <si>
    <t>ANI SAM GAGA</t>
  </si>
  <si>
    <t>ROPHARMA LOGISTIC</t>
  </si>
  <si>
    <t xml:space="preserve">FARMEXPERT </t>
  </si>
  <si>
    <t>MEDIPLUS EXIM</t>
  </si>
  <si>
    <t>ALLIANCE HEALTHCARE</t>
  </si>
  <si>
    <t>TOTAL ALLIANCE HEALTHCARE  ROMANIA S R L</t>
  </si>
  <si>
    <t>TOTAL  MEDIPLUS EXIM</t>
  </si>
  <si>
    <t>PLATI  CESIUNI             octombrie   2019</t>
  </si>
  <si>
    <t xml:space="preserve">ALLIANCE  HEALTHCARE </t>
  </si>
  <si>
    <t>FARMEXIM S. A.</t>
  </si>
  <si>
    <t xml:space="preserve"> </t>
  </si>
  <si>
    <t>MEDIPLUS</t>
  </si>
  <si>
    <t>T O T A L   ALLIANCE HEALTHCARE ROMANIA SRL</t>
  </si>
  <si>
    <t>GENTIANA SRL</t>
  </si>
  <si>
    <t>SARALEX</t>
  </si>
  <si>
    <t>11820/21.11.2019</t>
  </si>
  <si>
    <t>Teste</t>
  </si>
  <si>
    <t>LUANA FARM</t>
  </si>
  <si>
    <t>IANUARIE 2020</t>
  </si>
  <si>
    <t>215/10.01.2020</t>
  </si>
  <si>
    <t>PHARMA S A</t>
  </si>
  <si>
    <t>SC SILVER WOLF</t>
  </si>
  <si>
    <t xml:space="preserve">                                                                                                             TOTAL ALIANCE HEALTHCARE ROMANIA</t>
  </si>
  <si>
    <t>FEBRUARIE 2020</t>
  </si>
  <si>
    <t>197/09.01.2020</t>
  </si>
  <si>
    <t>TOTAL PHARMA S A</t>
  </si>
  <si>
    <t>16/06.01.2019</t>
  </si>
  <si>
    <t>TOTAL PHARMA</t>
  </si>
  <si>
    <t xml:space="preserve">Unice CV </t>
  </si>
  <si>
    <t>PHARMA</t>
  </si>
  <si>
    <t>TOTAL   PHARMA S A</t>
  </si>
  <si>
    <t>MARTIE 2020</t>
  </si>
  <si>
    <t>2109/05.03.2020</t>
  </si>
  <si>
    <t>9599/27.02.2020</t>
  </si>
  <si>
    <t>1738/24.02.2020</t>
  </si>
  <si>
    <t>130/17.02.2020</t>
  </si>
  <si>
    <t>2331/11.03.2020</t>
  </si>
  <si>
    <t>COMIRO INVEST</t>
  </si>
  <si>
    <t>142/09.03.2020</t>
  </si>
  <si>
    <t>2332/11.03.2020</t>
  </si>
  <si>
    <t>140/06.03.2020</t>
  </si>
  <si>
    <t>1442/04.02.2020</t>
  </si>
  <si>
    <t>9355/06.02.2020</t>
  </si>
  <si>
    <t>LUMILEVA FARM</t>
  </si>
  <si>
    <t xml:space="preserve">Unice </t>
  </si>
  <si>
    <t>LUM  264//31.12.2020</t>
  </si>
  <si>
    <t>1134/05.02.2020</t>
  </si>
  <si>
    <t>B 292/31.12.2019</t>
  </si>
  <si>
    <t>B 1758/31.12.2019</t>
  </si>
  <si>
    <t>B 161/31.12.2019</t>
  </si>
  <si>
    <t>B 983/31.12.2019</t>
  </si>
  <si>
    <t>45133/29.01.2020</t>
  </si>
  <si>
    <t>1135/05.02.2020</t>
  </si>
  <si>
    <t>45132/29.01.2020</t>
  </si>
  <si>
    <t>R 555/31.12.2019</t>
  </si>
  <si>
    <t xml:space="preserve"> LUA 507/31.12.2019</t>
  </si>
  <si>
    <t>609/22.01.2020</t>
  </si>
  <si>
    <t>ASKLEPIOS</t>
  </si>
  <si>
    <t>30/16.01.2020</t>
  </si>
  <si>
    <t>MM ACA 45/31.12.2019</t>
  </si>
  <si>
    <t>1025/03.02.2020</t>
  </si>
  <si>
    <t>ANDISIMA FARM</t>
  </si>
  <si>
    <t>52/30.01.2020</t>
  </si>
  <si>
    <t>AND 534/31.12.2019</t>
  </si>
  <si>
    <t>AND 221/31.12.2019</t>
  </si>
  <si>
    <t>AND 8/31.12.2019</t>
  </si>
  <si>
    <t>1095/04.02.2020</t>
  </si>
  <si>
    <t>54/30.01.2020</t>
  </si>
  <si>
    <t>HERACLEUM  SRL</t>
  </si>
  <si>
    <t>HERMM 187/31.12.2019</t>
  </si>
  <si>
    <t>1217/07.02.2020</t>
  </si>
  <si>
    <t>63/04.02.2020</t>
  </si>
  <si>
    <t>CRISR 2491/31.12.2019</t>
  </si>
  <si>
    <t>CRISV 1598/31.12.2019</t>
  </si>
  <si>
    <t>CRISP2193/31.12.2019</t>
  </si>
  <si>
    <t>CRISS 2794/31.12.2019</t>
  </si>
  <si>
    <t>CRISL 3399/31.12.2019</t>
  </si>
  <si>
    <t>CRISM 3100/31.12.2019</t>
  </si>
  <si>
    <t>CRISBV 1994/31.12.2019</t>
  </si>
  <si>
    <t>1218/07.02.2020</t>
  </si>
  <si>
    <t>SC APOSTOL</t>
  </si>
  <si>
    <t>61/04.02.2020</t>
  </si>
  <si>
    <t>MM 67/30.12.2019</t>
  </si>
  <si>
    <t>1219/07.02.2020</t>
  </si>
  <si>
    <t>EPHEDRA FARM</t>
  </si>
  <si>
    <t>62/04.02.2020</t>
  </si>
  <si>
    <t>EPHD007608/30.12.2019</t>
  </si>
  <si>
    <t>1220/07.02.2020</t>
  </si>
  <si>
    <t>57/31.01.2020</t>
  </si>
  <si>
    <t>SRX 0001118/31.12.2019</t>
  </si>
  <si>
    <t>1293/11.02.2020</t>
  </si>
  <si>
    <t>74/06.02.2020</t>
  </si>
  <si>
    <t>SACA 1119/31.12.2019</t>
  </si>
  <si>
    <t>CLT 128/31.12.2019</t>
  </si>
  <si>
    <t>COAS 2096/31.12.2019</t>
  </si>
  <si>
    <t>1634/19.02.2020</t>
  </si>
  <si>
    <t>LUMILEVA FARM SRL</t>
  </si>
  <si>
    <t>103/17.02.2020</t>
  </si>
  <si>
    <t>LUM 587/31.12.2020</t>
  </si>
  <si>
    <t>1294/11.02.2020</t>
  </si>
  <si>
    <t>GENTIANA  SRL</t>
  </si>
  <si>
    <t>72/06.02.2020</t>
  </si>
  <si>
    <t>GE EN 0056/31.12.2019</t>
  </si>
  <si>
    <t>GENTIANA 00061/31.12.2019</t>
  </si>
  <si>
    <t xml:space="preserve"> GE GEN 058/31.12.2019</t>
  </si>
  <si>
    <t>GE HOR 65/31.12.2019</t>
  </si>
  <si>
    <t>Pensionari</t>
  </si>
  <si>
    <t>2330/11.03.2020</t>
  </si>
  <si>
    <t>139/06.03.2020</t>
  </si>
  <si>
    <t>LUA 508/31.01.2020</t>
  </si>
  <si>
    <t>Unice CV</t>
  </si>
  <si>
    <t>GENTIANA 0001/31.01.2020</t>
  </si>
  <si>
    <t>GE HOR 1/31.01.2020</t>
  </si>
  <si>
    <t>GE EN  001/31.01.2020</t>
  </si>
  <si>
    <t>AQUA 990/31.01.2020</t>
  </si>
  <si>
    <t>CLT 1/31.01.2020</t>
  </si>
  <si>
    <t>COAS 1/31.01.2020</t>
  </si>
  <si>
    <t>B 290/31.12.2019</t>
  </si>
  <si>
    <t>LUA 506/31.12.2019</t>
  </si>
  <si>
    <t xml:space="preserve">            TOTAL   PHARMA</t>
  </si>
  <si>
    <t>SACA 1118/31.12.2019</t>
  </si>
  <si>
    <t>COAS 2095/31.12.2019</t>
  </si>
  <si>
    <t>CLT 427/31.12.2019</t>
  </si>
  <si>
    <t>GE EN 0055/31.12.2019</t>
  </si>
  <si>
    <t>GENTIANA 00060/31.12.2019</t>
  </si>
  <si>
    <t xml:space="preserve"> GE GEN 057/31.12.2019</t>
  </si>
  <si>
    <t>GE HOR 64/31.12.2019</t>
  </si>
  <si>
    <t>FARMEXIM</t>
  </si>
  <si>
    <t>T O T A L  FARMEXIM</t>
  </si>
  <si>
    <t xml:space="preserve">Teste </t>
  </si>
  <si>
    <t>GE HOR 3/31.01.2020</t>
  </si>
  <si>
    <t>LUA 510/31.01.2020</t>
  </si>
  <si>
    <t>ROMANIA</t>
  </si>
  <si>
    <t>AQUA 992/31.01.2020</t>
  </si>
  <si>
    <t>SACA 2/31.01.2020</t>
  </si>
  <si>
    <t>CLT 3/31.01.2020</t>
  </si>
  <si>
    <t xml:space="preserve">T O T A L ALLIANCE HEALTHCARE ROMANIA </t>
  </si>
  <si>
    <t>2219/09.03.2020</t>
  </si>
  <si>
    <t>ELODEA SRL</t>
  </si>
  <si>
    <t>135/04.03.2020</t>
  </si>
  <si>
    <t>MMELOC 142/31.12.2019</t>
  </si>
  <si>
    <t>PLATI  CESIUNI   13     aprilie            2020</t>
  </si>
  <si>
    <t>PLATI CESIUNI   13   aprilie                          2020</t>
  </si>
  <si>
    <t>PLATI  CESIUNI   13  aprilie  2020</t>
  </si>
  <si>
    <t>PLATI CESIUNI TESTE      13     APRILIE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</si>
</sst>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0">
    <xf numFmtId="0" fontId="0" fillId="0" borderId="0" xfId="0"/>
    <xf numFmtId="0" fontId="3" fillId="0" borderId="0" xfId="0" applyFont="1"/>
    <xf numFmtId="0" fontId="0" fillId="0" borderId="9" xfId="0" applyBorder="1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2" fillId="0" borderId="8" xfId="1" applyFont="1" applyFill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0" fillId="0" borderId="1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4" fillId="0" borderId="0" xfId="0" applyFont="1"/>
    <xf numFmtId="0" fontId="0" fillId="0" borderId="21" xfId="0" applyBorder="1"/>
    <xf numFmtId="0" fontId="0" fillId="0" borderId="14" xfId="0" applyBorder="1"/>
    <xf numFmtId="4" fontId="4" fillId="0" borderId="18" xfId="0" applyNumberFormat="1" applyFont="1" applyBorder="1"/>
    <xf numFmtId="0" fontId="5" fillId="0" borderId="0" xfId="0" applyFont="1"/>
    <xf numFmtId="0" fontId="2" fillId="0" borderId="8" xfId="1" applyFont="1" applyFill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23" xfId="0" applyBorder="1"/>
    <xf numFmtId="0" fontId="0" fillId="0" borderId="2" xfId="0" applyBorder="1"/>
    <xf numFmtId="0" fontId="2" fillId="0" borderId="24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19" xfId="1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32" xfId="0" applyBorder="1"/>
    <xf numFmtId="0" fontId="2" fillId="0" borderId="17" xfId="1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0" fontId="0" fillId="0" borderId="34" xfId="0" applyFill="1" applyBorder="1"/>
    <xf numFmtId="4" fontId="0" fillId="0" borderId="22" xfId="0" applyNumberFormat="1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" fontId="0" fillId="0" borderId="15" xfId="0" applyNumberFormat="1" applyBorder="1"/>
    <xf numFmtId="0" fontId="0" fillId="0" borderId="0" xfId="0" applyAlignment="1">
      <alignment horizontal="right"/>
    </xf>
    <xf numFmtId="0" fontId="9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4" fontId="4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0" xfId="0" applyBorder="1"/>
    <xf numFmtId="4" fontId="0" fillId="0" borderId="31" xfId="0" applyNumberFormat="1" applyBorder="1"/>
    <xf numFmtId="4" fontId="0" fillId="0" borderId="22" xfId="0" applyNumberFormat="1" applyBorder="1"/>
    <xf numFmtId="4" fontId="0" fillId="0" borderId="38" xfId="0" applyNumberFormat="1" applyFill="1" applyBorder="1"/>
    <xf numFmtId="0" fontId="0" fillId="0" borderId="27" xfId="0" applyBorder="1"/>
    <xf numFmtId="4" fontId="4" fillId="0" borderId="43" xfId="0" applyNumberFormat="1" applyFont="1" applyBorder="1"/>
    <xf numFmtId="0" fontId="0" fillId="0" borderId="23" xfId="0" applyFill="1" applyBorder="1" applyAlignment="1">
      <alignment horizontal="right"/>
    </xf>
    <xf numFmtId="1" fontId="9" fillId="0" borderId="42" xfId="0" applyNumberFormat="1" applyFont="1" applyBorder="1" applyAlignment="1">
      <alignment horizontal="right" vertical="center" wrapText="1"/>
    </xf>
    <xf numFmtId="1" fontId="9" fillId="0" borderId="10" xfId="0" applyNumberFormat="1" applyFont="1" applyBorder="1" applyAlignment="1">
      <alignment horizontal="right" vertical="center"/>
    </xf>
    <xf numFmtId="0" fontId="0" fillId="2" borderId="3" xfId="0" applyFill="1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0" fontId="2" fillId="0" borderId="6" xfId="1" applyFont="1" applyBorder="1" applyAlignment="1">
      <alignment horizontal="right"/>
    </xf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0" fontId="4" fillId="0" borderId="17" xfId="0" applyFont="1" applyBorder="1" applyAlignment="1">
      <alignment horizontal="center" wrapText="1"/>
    </xf>
    <xf numFmtId="0" fontId="0" fillId="0" borderId="45" xfId="0" applyBorder="1"/>
    <xf numFmtId="0" fontId="0" fillId="0" borderId="12" xfId="0" applyBorder="1"/>
    <xf numFmtId="0" fontId="0" fillId="0" borderId="46" xfId="0" applyFill="1" applyBorder="1" applyAlignment="1">
      <alignment horizontal="right"/>
    </xf>
    <xf numFmtId="49" fontId="0" fillId="0" borderId="13" xfId="0" applyNumberFormat="1" applyBorder="1"/>
    <xf numFmtId="0" fontId="4" fillId="0" borderId="17" xfId="0" applyFont="1" applyBorder="1" applyAlignment="1"/>
    <xf numFmtId="0" fontId="0" fillId="0" borderId="16" xfId="0" applyFill="1" applyBorder="1"/>
    <xf numFmtId="0" fontId="0" fillId="0" borderId="44" xfId="0" applyBorder="1"/>
    <xf numFmtId="0" fontId="0" fillId="0" borderId="32" xfId="0" applyBorder="1" applyAlignment="1">
      <alignment horizontal="right"/>
    </xf>
    <xf numFmtId="4" fontId="0" fillId="0" borderId="9" xfId="0" applyNumberFormat="1" applyFill="1" applyBorder="1"/>
    <xf numFmtId="0" fontId="0" fillId="0" borderId="5" xfId="0" applyFont="1" applyBorder="1"/>
    <xf numFmtId="0" fontId="0" fillId="0" borderId="7" xfId="0" applyBorder="1"/>
    <xf numFmtId="0" fontId="2" fillId="0" borderId="28" xfId="1" applyFont="1" applyBorder="1" applyAlignment="1">
      <alignment horizontal="right"/>
    </xf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0" fontId="2" fillId="0" borderId="5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9" fillId="0" borderId="17" xfId="0" applyFont="1" applyBorder="1" applyAlignment="1"/>
    <xf numFmtId="0" fontId="0" fillId="0" borderId="16" xfId="0" applyFill="1" applyBorder="1" applyAlignment="1">
      <alignment horizontal="right"/>
    </xf>
    <xf numFmtId="4" fontId="0" fillId="0" borderId="9" xfId="0" applyNumberFormat="1" applyBorder="1"/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4" fontId="0" fillId="0" borderId="2" xfId="0" applyNumberFormat="1" applyBorder="1"/>
    <xf numFmtId="0" fontId="0" fillId="0" borderId="45" xfId="0" applyFill="1" applyBorder="1" applyAlignment="1">
      <alignment horizontal="right"/>
    </xf>
    <xf numFmtId="4" fontId="0" fillId="0" borderId="45" xfId="0" applyNumberFormat="1" applyFill="1" applyBorder="1"/>
    <xf numFmtId="0" fontId="0" fillId="0" borderId="49" xfId="0" applyBorder="1"/>
    <xf numFmtId="4" fontId="0" fillId="0" borderId="30" xfId="0" applyNumberFormat="1" applyFill="1" applyBorder="1"/>
    <xf numFmtId="4" fontId="4" fillId="0" borderId="26" xfId="0" applyNumberFormat="1" applyFont="1" applyBorder="1"/>
    <xf numFmtId="0" fontId="0" fillId="0" borderId="7" xfId="0" applyFill="1" applyBorder="1" applyAlignment="1">
      <alignment horizontal="right"/>
    </xf>
    <xf numFmtId="4" fontId="0" fillId="0" borderId="12" xfId="0" applyNumberFormat="1" applyBorder="1"/>
    <xf numFmtId="4" fontId="0" fillId="0" borderId="37" xfId="0" applyNumberFormat="1" applyBorder="1"/>
    <xf numFmtId="0" fontId="1" fillId="0" borderId="26" xfId="1" applyFont="1" applyBorder="1" applyAlignment="1">
      <alignment horizontal="right"/>
    </xf>
    <xf numFmtId="0" fontId="0" fillId="0" borderId="47" xfId="0" applyBorder="1" applyAlignment="1">
      <alignment horizontal="right"/>
    </xf>
    <xf numFmtId="49" fontId="0" fillId="0" borderId="1" xfId="0" applyNumberFormat="1" applyBorder="1"/>
    <xf numFmtId="49" fontId="0" fillId="0" borderId="28" xfId="0" applyNumberFormat="1" applyBorder="1"/>
    <xf numFmtId="0" fontId="0" fillId="0" borderId="35" xfId="0" applyFont="1" applyBorder="1"/>
    <xf numFmtId="0" fontId="0" fillId="0" borderId="50" xfId="0" applyBorder="1"/>
    <xf numFmtId="0" fontId="0" fillId="0" borderId="8" xfId="0" applyBorder="1"/>
    <xf numFmtId="49" fontId="0" fillId="0" borderId="0" xfId="0" applyNumberFormat="1" applyBorder="1"/>
    <xf numFmtId="49" fontId="0" fillId="0" borderId="46" xfId="0" applyNumberFormat="1" applyBorder="1"/>
    <xf numFmtId="0" fontId="1" fillId="0" borderId="13" xfId="1" applyFont="1" applyBorder="1" applyAlignment="1">
      <alignment horizontal="right"/>
    </xf>
    <xf numFmtId="0" fontId="1" fillId="0" borderId="5" xfId="1" applyFont="1" applyBorder="1" applyAlignment="1">
      <alignment horizontal="right"/>
    </xf>
    <xf numFmtId="4" fontId="0" fillId="0" borderId="3" xfId="0" applyNumberFormat="1" applyBorder="1"/>
    <xf numFmtId="0" fontId="0" fillId="0" borderId="52" xfId="0" applyBorder="1"/>
    <xf numFmtId="0" fontId="0" fillId="0" borderId="2" xfId="0" applyBorder="1" applyAlignment="1">
      <alignment vertical="center"/>
    </xf>
    <xf numFmtId="0" fontId="0" fillId="0" borderId="13" xfId="0" applyBorder="1" applyAlignment="1">
      <alignment horizontal="right"/>
    </xf>
    <xf numFmtId="0" fontId="0" fillId="0" borderId="41" xfId="0" applyBorder="1"/>
    <xf numFmtId="4" fontId="0" fillId="0" borderId="16" xfId="0" applyNumberFormat="1" applyFill="1" applyBorder="1"/>
    <xf numFmtId="49" fontId="0" fillId="0" borderId="2" xfId="0" applyNumberFormat="1" applyBorder="1" applyAlignment="1">
      <alignment horizontal="left" wrapText="1"/>
    </xf>
    <xf numFmtId="49" fontId="0" fillId="0" borderId="37" xfId="0" applyNumberFormat="1" applyBorder="1" applyAlignment="1">
      <alignment horizontal="left" wrapText="1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4" fontId="0" fillId="0" borderId="24" xfId="0" applyNumberFormat="1" applyBorder="1" applyAlignment="1">
      <alignment horizontal="right"/>
    </xf>
    <xf numFmtId="1" fontId="9" fillId="0" borderId="55" xfId="0" applyNumberFormat="1" applyFont="1" applyBorder="1" applyAlignment="1">
      <alignment horizontal="right" vertical="center"/>
    </xf>
    <xf numFmtId="49" fontId="0" fillId="0" borderId="9" xfId="0" applyNumberFormat="1" applyBorder="1"/>
    <xf numFmtId="0" fontId="0" fillId="0" borderId="0" xfId="0" applyBorder="1" applyAlignment="1">
      <alignment horizontal="left" vertical="center" wrapText="1"/>
    </xf>
    <xf numFmtId="0" fontId="0" fillId="0" borderId="46" xfId="0" applyBorder="1" applyAlignment="1">
      <alignment horizontal="right"/>
    </xf>
    <xf numFmtId="4" fontId="0" fillId="0" borderId="56" xfId="0" applyNumberFormat="1" applyBorder="1"/>
    <xf numFmtId="4" fontId="0" fillId="0" borderId="56" xfId="0" applyNumberFormat="1" applyFill="1" applyBorder="1"/>
    <xf numFmtId="0" fontId="0" fillId="0" borderId="13" xfId="0" applyFill="1" applyBorder="1"/>
    <xf numFmtId="0" fontId="2" fillId="0" borderId="16" xfId="1" applyFont="1" applyBorder="1" applyAlignment="1">
      <alignment horizontal="center"/>
    </xf>
    <xf numFmtId="0" fontId="0" fillId="0" borderId="43" xfId="0" applyFont="1" applyBorder="1"/>
    <xf numFmtId="4" fontId="10" fillId="0" borderId="18" xfId="0" applyNumberFormat="1" applyFont="1" applyBorder="1"/>
    <xf numFmtId="4" fontId="10" fillId="0" borderId="26" xfId="0" applyNumberFormat="1" applyFont="1" applyBorder="1"/>
    <xf numFmtId="4" fontId="10" fillId="0" borderId="32" xfId="0" applyNumberFormat="1" applyFont="1" applyBorder="1"/>
    <xf numFmtId="4" fontId="4" fillId="0" borderId="49" xfId="0" applyNumberFormat="1" applyFont="1" applyBorder="1"/>
    <xf numFmtId="1" fontId="9" fillId="0" borderId="53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 wrapText="1"/>
    </xf>
    <xf numFmtId="1" fontId="9" fillId="0" borderId="57" xfId="0" applyNumberFormat="1" applyFont="1" applyBorder="1" applyAlignment="1">
      <alignment horizontal="right" vertical="center"/>
    </xf>
    <xf numFmtId="14" fontId="4" fillId="0" borderId="48" xfId="0" applyNumberFormat="1" applyFont="1" applyBorder="1" applyAlignment="1">
      <alignment horizontal="center" vertical="center" wrapText="1"/>
    </xf>
    <xf numFmtId="14" fontId="4" fillId="0" borderId="30" xfId="0" applyNumberFormat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right"/>
    </xf>
    <xf numFmtId="4" fontId="0" fillId="0" borderId="19" xfId="0" applyNumberFormat="1" applyBorder="1"/>
    <xf numFmtId="0" fontId="2" fillId="0" borderId="20" xfId="1" applyFont="1" applyBorder="1" applyAlignment="1">
      <alignment horizont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0" fillId="0" borderId="37" xfId="0" applyBorder="1" applyAlignment="1">
      <alignment vertical="top"/>
    </xf>
    <xf numFmtId="0" fontId="9" fillId="0" borderId="32" xfId="0" applyFont="1" applyBorder="1" applyAlignment="1">
      <alignment horizontal="center" vertical="top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5" xfId="0" applyBorder="1" applyAlignment="1">
      <alignment horizontal="left" vertical="center" wrapText="1"/>
    </xf>
    <xf numFmtId="0" fontId="0" fillId="0" borderId="12" xfId="0" applyFill="1" applyBorder="1"/>
    <xf numFmtId="49" fontId="0" fillId="0" borderId="16" xfId="0" applyNumberFormat="1" applyBorder="1"/>
    <xf numFmtId="0" fontId="2" fillId="0" borderId="54" xfId="1" applyFont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0" fontId="0" fillId="0" borderId="32" xfId="0" applyBorder="1" applyAlignment="1">
      <alignment horizontal="left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0" fontId="0" fillId="0" borderId="45" xfId="0" applyBorder="1" applyAlignment="1">
      <alignment horizontal="right"/>
    </xf>
    <xf numFmtId="4" fontId="0" fillId="0" borderId="51" xfId="0" applyNumberFormat="1" applyBorder="1"/>
    <xf numFmtId="0" fontId="1" fillId="0" borderId="25" xfId="1" applyFont="1" applyBorder="1" applyAlignment="1">
      <alignment horizontal="right"/>
    </xf>
    <xf numFmtId="0" fontId="0" fillId="0" borderId="29" xfId="0" applyBorder="1"/>
    <xf numFmtId="0" fontId="0" fillId="0" borderId="0" xfId="0" applyBorder="1" applyAlignment="1">
      <alignment vertical="center"/>
    </xf>
    <xf numFmtId="0" fontId="2" fillId="0" borderId="17" xfId="1" applyFont="1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33" xfId="0" applyNumberFormat="1" applyFill="1" applyBorder="1"/>
    <xf numFmtId="0" fontId="0" fillId="0" borderId="3" xfId="0" applyBorder="1" applyAlignment="1">
      <alignment vertical="center"/>
    </xf>
    <xf numFmtId="4" fontId="0" fillId="0" borderId="39" xfId="0" applyNumberFormat="1" applyFill="1" applyBorder="1"/>
    <xf numFmtId="4" fontId="0" fillId="0" borderId="2" xfId="0" applyNumberFormat="1" applyFill="1" applyBorder="1"/>
    <xf numFmtId="0" fontId="0" fillId="0" borderId="17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42" xfId="0" applyBorder="1" applyAlignment="1"/>
    <xf numFmtId="0" fontId="9" fillId="0" borderId="37" xfId="0" applyFont="1" applyBorder="1" applyAlignment="1">
      <alignment horizontal="left" vertical="top" wrapText="1"/>
    </xf>
    <xf numFmtId="49" fontId="0" fillId="0" borderId="37" xfId="0" applyNumberFormat="1" applyBorder="1" applyAlignment="1">
      <alignment vertical="top" wrapText="1"/>
    </xf>
    <xf numFmtId="0" fontId="0" fillId="0" borderId="3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3" xfId="0" applyNumberFormat="1" applyFill="1" applyBorder="1"/>
    <xf numFmtId="4" fontId="0" fillId="0" borderId="5" xfId="0" applyNumberFormat="1" applyFill="1" applyBorder="1"/>
    <xf numFmtId="0" fontId="0" fillId="0" borderId="27" xfId="0" applyFill="1" applyBorder="1"/>
    <xf numFmtId="4" fontId="0" fillId="0" borderId="34" xfId="0" applyNumberFormat="1" applyBorder="1"/>
    <xf numFmtId="49" fontId="0" fillId="0" borderId="3" xfId="0" applyNumberForma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9" fillId="0" borderId="21" xfId="0" applyNumberFormat="1" applyFont="1" applyBorder="1" applyAlignment="1">
      <alignment horizontal="right" vertical="center" wrapText="1"/>
    </xf>
    <xf numFmtId="49" fontId="0" fillId="0" borderId="14" xfId="0" applyNumberFormat="1" applyBorder="1"/>
    <xf numFmtId="49" fontId="0" fillId="0" borderId="12" xfId="0" applyNumberFormat="1" applyBorder="1"/>
    <xf numFmtId="0" fontId="0" fillId="0" borderId="14" xfId="0" applyBorder="1" applyAlignment="1">
      <alignment vertical="center"/>
    </xf>
    <xf numFmtId="0" fontId="0" fillId="0" borderId="58" xfId="0" applyFill="1" applyBorder="1"/>
    <xf numFmtId="4" fontId="10" fillId="0" borderId="43" xfId="0" applyNumberFormat="1" applyFont="1" applyBorder="1"/>
    <xf numFmtId="4" fontId="10" fillId="0" borderId="0" xfId="0" applyNumberFormat="1" applyFont="1" applyBorder="1"/>
    <xf numFmtId="4" fontId="0" fillId="0" borderId="8" xfId="0" applyNumberFormat="1" applyFill="1" applyBorder="1"/>
    <xf numFmtId="4" fontId="0" fillId="0" borderId="2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14" fontId="4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" fontId="4" fillId="0" borderId="0" xfId="0" applyNumberFormat="1" applyFont="1" applyBorder="1"/>
    <xf numFmtId="4" fontId="4" fillId="0" borderId="16" xfId="0" applyNumberFormat="1" applyFont="1" applyBorder="1"/>
    <xf numFmtId="0" fontId="4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37" xfId="0" applyFill="1" applyBorder="1" applyAlignment="1">
      <alignment horizontal="left"/>
    </xf>
    <xf numFmtId="0" fontId="4" fillId="0" borderId="17" xfId="0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49" fontId="0" fillId="0" borderId="34" xfId="0" applyNumberFormat="1" applyBorder="1"/>
    <xf numFmtId="49" fontId="0" fillId="0" borderId="24" xfId="0" applyNumberFormat="1" applyBorder="1" applyAlignment="1">
      <alignment vertical="center" wrapText="1"/>
    </xf>
    <xf numFmtId="0" fontId="0" fillId="0" borderId="59" xfId="0" applyBorder="1"/>
    <xf numFmtId="49" fontId="0" fillId="0" borderId="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13" xfId="0" applyNumberFormat="1" applyBorder="1"/>
    <xf numFmtId="4" fontId="10" fillId="0" borderId="18" xfId="0" applyNumberFormat="1" applyFont="1" applyFill="1" applyBorder="1"/>
    <xf numFmtId="0" fontId="0" fillId="0" borderId="37" xfId="0" applyFill="1" applyBorder="1" applyAlignment="1">
      <alignment vertical="top"/>
    </xf>
    <xf numFmtId="0" fontId="0" fillId="0" borderId="37" xfId="0" applyFill="1" applyBorder="1" applyAlignment="1">
      <alignment horizontal="right" vertical="top"/>
    </xf>
    <xf numFmtId="4" fontId="0" fillId="0" borderId="38" xfId="0" applyNumberFormat="1" applyBorder="1" applyAlignment="1">
      <alignment vertical="top"/>
    </xf>
    <xf numFmtId="14" fontId="4" fillId="0" borderId="17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vertical="top"/>
    </xf>
    <xf numFmtId="0" fontId="0" fillId="0" borderId="30" xfId="0" applyBorder="1" applyAlignment="1">
      <alignment horizontal="right" vertical="top"/>
    </xf>
    <xf numFmtId="14" fontId="0" fillId="0" borderId="36" xfId="0" applyNumberFormat="1" applyBorder="1" applyAlignment="1">
      <alignment wrapText="1"/>
    </xf>
    <xf numFmtId="4" fontId="0" fillId="0" borderId="58" xfId="0" applyNumberFormat="1" applyBorder="1" applyAlignment="1">
      <alignment horizontal="right"/>
    </xf>
    <xf numFmtId="14" fontId="4" fillId="0" borderId="12" xfId="0" applyNumberFormat="1" applyFont="1" applyBorder="1" applyAlignment="1">
      <alignment horizontal="center" vertical="top" wrapText="1"/>
    </xf>
    <xf numFmtId="14" fontId="4" fillId="0" borderId="30" xfId="0" applyNumberFormat="1" applyFont="1" applyBorder="1" applyAlignment="1">
      <alignment horizontal="center" vertical="top" wrapText="1"/>
    </xf>
    <xf numFmtId="0" fontId="0" fillId="0" borderId="28" xfId="0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right" vertical="top" wrapText="1"/>
    </xf>
    <xf numFmtId="0" fontId="0" fillId="0" borderId="5" xfId="0" applyBorder="1" applyAlignment="1">
      <alignment vertical="top"/>
    </xf>
    <xf numFmtId="4" fontId="10" fillId="0" borderId="15" xfId="0" applyNumberFormat="1" applyFont="1" applyBorder="1"/>
    <xf numFmtId="4" fontId="4" fillId="0" borderId="38" xfId="0" applyNumberFormat="1" applyFont="1" applyBorder="1"/>
    <xf numFmtId="0" fontId="9" fillId="0" borderId="17" xfId="0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/>
    </xf>
    <xf numFmtId="49" fontId="0" fillId="0" borderId="5" xfId="0" applyNumberFormat="1" applyBorder="1" applyAlignment="1">
      <alignment vertical="top"/>
    </xf>
    <xf numFmtId="0" fontId="4" fillId="0" borderId="0" xfId="0" applyFont="1" applyBorder="1"/>
    <xf numFmtId="0" fontId="2" fillId="0" borderId="0" xfId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1" fillId="0" borderId="0" xfId="1" applyFont="1" applyBorder="1" applyAlignment="1">
      <alignment horizontal="right"/>
    </xf>
    <xf numFmtId="0" fontId="9" fillId="0" borderId="0" xfId="0" applyFont="1" applyBorder="1" applyAlignment="1">
      <alignment horizontal="right" vertical="top" wrapText="1"/>
    </xf>
    <xf numFmtId="49" fontId="0" fillId="0" borderId="0" xfId="0" applyNumberFormat="1" applyBorder="1" applyAlignment="1">
      <alignment horizontal="center" vertical="top" wrapText="1"/>
    </xf>
    <xf numFmtId="14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/>
    <xf numFmtId="14" fontId="0" fillId="0" borderId="0" xfId="0" applyNumberFormat="1" applyBorder="1" applyAlignment="1">
      <alignment vertical="center" wrapText="1"/>
    </xf>
    <xf numFmtId="0" fontId="9" fillId="0" borderId="0" xfId="0" applyFont="1" applyBorder="1" applyAlignment="1"/>
    <xf numFmtId="0" fontId="0" fillId="0" borderId="2" xfId="0" applyBorder="1" applyAlignment="1">
      <alignment vertical="top"/>
    </xf>
    <xf numFmtId="0" fontId="0" fillId="0" borderId="0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" xfId="0" applyFill="1" applyBorder="1" applyAlignment="1">
      <alignment vertical="top"/>
    </xf>
    <xf numFmtId="0" fontId="12" fillId="0" borderId="37" xfId="0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12" xfId="0" applyBorder="1" applyAlignment="1"/>
    <xf numFmtId="0" fontId="0" fillId="0" borderId="9" xfId="0" applyBorder="1" applyAlignment="1"/>
    <xf numFmtId="0" fontId="12" fillId="0" borderId="3" xfId="0" applyFont="1" applyBorder="1" applyAlignment="1">
      <alignment vertical="top"/>
    </xf>
    <xf numFmtId="0" fontId="0" fillId="0" borderId="3" xfId="0" applyBorder="1" applyAlignment="1">
      <alignment vertical="top" wrapText="1"/>
    </xf>
    <xf numFmtId="0" fontId="10" fillId="0" borderId="54" xfId="0" applyFont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3" xfId="0" applyBorder="1" applyAlignment="1"/>
    <xf numFmtId="0" fontId="0" fillId="0" borderId="3" xfId="0" applyBorder="1" applyAlignment="1">
      <alignment horizontal="right"/>
    </xf>
    <xf numFmtId="0" fontId="12" fillId="0" borderId="3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0" fillId="0" borderId="25" xfId="0" applyFont="1" applyBorder="1" applyAlignment="1">
      <alignment horizontal="center" vertical="center"/>
    </xf>
    <xf numFmtId="49" fontId="0" fillId="0" borderId="52" xfId="0" applyNumberFormat="1" applyFill="1" applyBorder="1"/>
    <xf numFmtId="0" fontId="12" fillId="0" borderId="25" xfId="0" applyFont="1" applyBorder="1" applyAlignment="1">
      <alignment vertical="top"/>
    </xf>
    <xf numFmtId="0" fontId="0" fillId="0" borderId="25" xfId="0" applyBorder="1"/>
    <xf numFmtId="0" fontId="12" fillId="0" borderId="54" xfId="0" applyFont="1" applyBorder="1" applyAlignment="1">
      <alignment vertical="top"/>
    </xf>
    <xf numFmtId="0" fontId="0" fillId="0" borderId="54" xfId="0" applyBorder="1"/>
    <xf numFmtId="0" fontId="0" fillId="0" borderId="5" xfId="0" applyBorder="1" applyAlignment="1">
      <alignment vertical="top"/>
    </xf>
    <xf numFmtId="4" fontId="0" fillId="0" borderId="20" xfId="0" applyNumberFormat="1" applyBorder="1"/>
    <xf numFmtId="4" fontId="0" fillId="0" borderId="13" xfId="0" applyNumberFormat="1" applyFill="1" applyBorder="1"/>
    <xf numFmtId="0" fontId="0" fillId="0" borderId="43" xfId="0" applyBorder="1"/>
    <xf numFmtId="4" fontId="0" fillId="0" borderId="45" xfId="0" applyNumberFormat="1" applyBorder="1"/>
    <xf numFmtId="0" fontId="9" fillId="0" borderId="17" xfId="0" applyFont="1" applyBorder="1" applyAlignment="1">
      <alignment horizontal="right" wrapText="1"/>
    </xf>
    <xf numFmtId="0" fontId="2" fillId="0" borderId="25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0" fillId="0" borderId="35" xfId="0" applyBorder="1"/>
    <xf numFmtId="49" fontId="0" fillId="0" borderId="3" xfId="0" applyNumberFormat="1" applyFill="1" applyBorder="1"/>
    <xf numFmtId="0" fontId="0" fillId="0" borderId="3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/>
    <xf numFmtId="0" fontId="0" fillId="0" borderId="30" xfId="0" applyBorder="1" applyAlignment="1"/>
    <xf numFmtId="49" fontId="0" fillId="0" borderId="0" xfId="0" applyNumberFormat="1" applyBorder="1" applyAlignment="1">
      <alignment vertical="center" wrapText="1"/>
    </xf>
    <xf numFmtId="0" fontId="0" fillId="0" borderId="13" xfId="0" applyBorder="1" applyAlignment="1"/>
    <xf numFmtId="4" fontId="0" fillId="0" borderId="12" xfId="0" applyNumberFormat="1" applyFill="1" applyBorder="1"/>
    <xf numFmtId="49" fontId="0" fillId="0" borderId="50" xfId="0" applyNumberFormat="1" applyBorder="1"/>
    <xf numFmtId="49" fontId="0" fillId="0" borderId="28" xfId="0" applyNumberFormat="1" applyFill="1" applyBorder="1"/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5" xfId="0" applyFill="1" applyBorder="1" applyAlignment="1">
      <alignment vertical="top"/>
    </xf>
    <xf numFmtId="0" fontId="2" fillId="0" borderId="2" xfId="1" applyFont="1" applyBorder="1" applyAlignment="1">
      <alignment horizontal="center" wrapText="1"/>
    </xf>
    <xf numFmtId="49" fontId="0" fillId="0" borderId="2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2" fillId="0" borderId="4" xfId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4" xfId="0" applyBorder="1" applyAlignment="1"/>
    <xf numFmtId="0" fontId="0" fillId="0" borderId="12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16" xfId="0" applyBorder="1" applyAlignment="1">
      <alignment vertical="top"/>
    </xf>
    <xf numFmtId="14" fontId="4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0" fillId="0" borderId="13" xfId="0" applyFill="1" applyBorder="1" applyAlignment="1">
      <alignment vertical="top"/>
    </xf>
    <xf numFmtId="49" fontId="0" fillId="0" borderId="58" xfId="0" applyNumberFormat="1" applyFont="1" applyFill="1" applyBorder="1" applyAlignment="1">
      <alignment vertical="top" wrapText="1"/>
    </xf>
    <xf numFmtId="4" fontId="10" fillId="0" borderId="33" xfId="0" applyNumberFormat="1" applyFont="1" applyBorder="1"/>
    <xf numFmtId="14" fontId="4" fillId="0" borderId="5" xfId="0" applyNumberFormat="1" applyFont="1" applyBorder="1" applyAlignment="1">
      <alignment horizontal="center" vertical="center" wrapText="1"/>
    </xf>
    <xf numFmtId="0" fontId="0" fillId="0" borderId="58" xfId="0" applyBorder="1" applyAlignment="1"/>
    <xf numFmtId="0" fontId="0" fillId="0" borderId="21" xfId="0" applyBorder="1" applyAlignment="1"/>
    <xf numFmtId="4" fontId="4" fillId="0" borderId="38" xfId="0" applyNumberFormat="1" applyFont="1" applyFill="1" applyBorder="1"/>
    <xf numFmtId="0" fontId="4" fillId="0" borderId="14" xfId="0" applyFont="1" applyBorder="1" applyAlignment="1"/>
    <xf numFmtId="49" fontId="0" fillId="0" borderId="16" xfId="0" applyNumberFormat="1" applyBorder="1" applyAlignment="1">
      <alignment horizontal="center"/>
    </xf>
    <xf numFmtId="0" fontId="0" fillId="0" borderId="13" xfId="0" applyFill="1" applyBorder="1" applyAlignment="1">
      <alignment horizontal="left" vertical="center"/>
    </xf>
    <xf numFmtId="0" fontId="0" fillId="0" borderId="45" xfId="0" applyFill="1" applyBorder="1"/>
    <xf numFmtId="0" fontId="4" fillId="0" borderId="6" xfId="0" applyFont="1" applyBorder="1" applyAlignment="1"/>
    <xf numFmtId="14" fontId="4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Fill="1" applyBorder="1"/>
    <xf numFmtId="0" fontId="0" fillId="0" borderId="3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5" xfId="0" applyBorder="1" applyAlignment="1">
      <alignment vertical="top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10" fillId="0" borderId="28" xfId="0" applyFont="1" applyBorder="1" applyAlignment="1">
      <alignment horizontal="center" wrapText="1"/>
    </xf>
    <xf numFmtId="0" fontId="0" fillId="0" borderId="0" xfId="0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54" xfId="0" applyFill="1" applyBorder="1"/>
    <xf numFmtId="0" fontId="0" fillId="0" borderId="26" xfId="0" applyFill="1" applyBorder="1" applyAlignment="1">
      <alignment horizontal="right"/>
    </xf>
    <xf numFmtId="0" fontId="0" fillId="0" borderId="58" xfId="0" applyBorder="1" applyAlignment="1">
      <alignment vertical="top"/>
    </xf>
    <xf numFmtId="0" fontId="0" fillId="0" borderId="9" xfId="0" applyFont="1" applyBorder="1" applyAlignment="1">
      <alignment horizontal="right"/>
    </xf>
    <xf numFmtId="0" fontId="0" fillId="0" borderId="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12" fillId="0" borderId="1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5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0" fillId="0" borderId="58" xfId="0" applyBorder="1" applyAlignment="1">
      <alignment vertical="top" wrapText="1"/>
    </xf>
    <xf numFmtId="0" fontId="0" fillId="0" borderId="30" xfId="0" applyFill="1" applyBorder="1" applyAlignment="1">
      <alignment vertical="top"/>
    </xf>
    <xf numFmtId="0" fontId="0" fillId="0" borderId="34" xfId="0" applyBorder="1" applyAlignment="1">
      <alignment vertical="top" wrapText="1"/>
    </xf>
    <xf numFmtId="4" fontId="0" fillId="0" borderId="31" xfId="0" applyNumberFormat="1" applyBorder="1" applyAlignment="1">
      <alignment vertical="top"/>
    </xf>
    <xf numFmtId="0" fontId="0" fillId="0" borderId="12" xfId="0" applyFill="1" applyBorder="1" applyAlignment="1">
      <alignment horizontal="left"/>
    </xf>
    <xf numFmtId="0" fontId="12" fillId="0" borderId="18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0" fillId="0" borderId="14" xfId="0" applyBorder="1" applyAlignment="1">
      <alignment horizontal="left" vertical="top" wrapText="1"/>
    </xf>
    <xf numFmtId="0" fontId="12" fillId="0" borderId="37" xfId="0" applyFont="1" applyBorder="1" applyAlignment="1">
      <alignment horizontal="left" vertical="top"/>
    </xf>
    <xf numFmtId="0" fontId="0" fillId="0" borderId="37" xfId="0" applyFill="1" applyBorder="1" applyAlignment="1">
      <alignment horizontal="left" vertical="top"/>
    </xf>
    <xf numFmtId="1" fontId="9" fillId="0" borderId="17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4" fontId="0" fillId="0" borderId="26" xfId="0" applyNumberFormat="1" applyBorder="1" applyAlignment="1">
      <alignment horizontal="right"/>
    </xf>
    <xf numFmtId="0" fontId="0" fillId="0" borderId="25" xfId="0" applyFill="1" applyBorder="1" applyAlignment="1">
      <alignment horizontal="right"/>
    </xf>
    <xf numFmtId="4" fontId="0" fillId="0" borderId="25" xfId="0" applyNumberFormat="1" applyBorder="1" applyAlignment="1">
      <alignment horizontal="right"/>
    </xf>
    <xf numFmtId="14" fontId="4" fillId="0" borderId="5" xfId="0" applyNumberFormat="1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wrapText="1"/>
    </xf>
    <xf numFmtId="0" fontId="0" fillId="0" borderId="28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40" xfId="0" applyFill="1" applyBorder="1" applyAlignment="1">
      <alignment vertical="top"/>
    </xf>
    <xf numFmtId="0" fontId="0" fillId="0" borderId="10" xfId="0" applyFill="1" applyBorder="1"/>
    <xf numFmtId="0" fontId="0" fillId="0" borderId="4" xfId="0" applyBorder="1"/>
    <xf numFmtId="0" fontId="0" fillId="0" borderId="33" xfId="0" applyBorder="1"/>
    <xf numFmtId="14" fontId="0" fillId="0" borderId="2" xfId="0" applyNumberFormat="1" applyBorder="1"/>
    <xf numFmtId="0" fontId="0" fillId="0" borderId="34" xfId="0" applyBorder="1" applyAlignment="1">
      <alignment vertical="top"/>
    </xf>
    <xf numFmtId="0" fontId="0" fillId="0" borderId="0" xfId="0" applyBorder="1" applyAlignment="1">
      <alignment vertical="top"/>
    </xf>
    <xf numFmtId="14" fontId="0" fillId="0" borderId="5" xfId="0" applyNumberFormat="1" applyFill="1" applyBorder="1"/>
    <xf numFmtId="0" fontId="0" fillId="0" borderId="40" xfId="0" applyFill="1" applyBorder="1"/>
    <xf numFmtId="0" fontId="0" fillId="0" borderId="4" xfId="0" applyBorder="1" applyAlignment="1">
      <alignment vertical="top"/>
    </xf>
    <xf numFmtId="0" fontId="0" fillId="0" borderId="25" xfId="0" applyBorder="1" applyAlignment="1"/>
    <xf numFmtId="0" fontId="0" fillId="0" borderId="30" xfId="0" applyBorder="1" applyAlignment="1">
      <alignment vertical="top"/>
    </xf>
    <xf numFmtId="0" fontId="9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vertical="top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vertical="top"/>
    </xf>
    <xf numFmtId="0" fontId="10" fillId="0" borderId="54" xfId="0" applyFont="1" applyBorder="1" applyAlignment="1">
      <alignment horizontal="center" vertical="center"/>
    </xf>
    <xf numFmtId="0" fontId="0" fillId="0" borderId="34" xfId="0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45" xfId="0" applyBorder="1" applyAlignment="1">
      <alignment vertical="top"/>
    </xf>
    <xf numFmtId="0" fontId="2" fillId="0" borderId="37" xfId="1" applyFont="1" applyBorder="1" applyAlignment="1">
      <alignment horizontal="center"/>
    </xf>
    <xf numFmtId="0" fontId="2" fillId="0" borderId="58" xfId="1" applyFont="1" applyBorder="1" applyAlignment="1">
      <alignment horizontal="center"/>
    </xf>
    <xf numFmtId="0" fontId="0" fillId="0" borderId="24" xfId="0" applyFont="1" applyFill="1" applyBorder="1"/>
    <xf numFmtId="0" fontId="0" fillId="0" borderId="27" xfId="0" applyFont="1" applyFill="1" applyBorder="1"/>
    <xf numFmtId="0" fontId="0" fillId="0" borderId="12" xfId="0" applyFont="1" applyFill="1" applyBorder="1"/>
    <xf numFmtId="0" fontId="0" fillId="0" borderId="12" xfId="0" applyFont="1" applyBorder="1" applyAlignment="1">
      <alignment horizontal="right"/>
    </xf>
    <xf numFmtId="14" fontId="0" fillId="0" borderId="5" xfId="0" applyNumberFormat="1" applyBorder="1"/>
    <xf numFmtId="4" fontId="0" fillId="0" borderId="3" xfId="0" applyNumberFormat="1" applyBorder="1" applyAlignment="1">
      <alignment horizontal="right"/>
    </xf>
    <xf numFmtId="0" fontId="0" fillId="0" borderId="16" xfId="0" applyBorder="1" applyAlignment="1"/>
    <xf numFmtId="0" fontId="0" fillId="0" borderId="27" xfId="0" applyBorder="1" applyAlignment="1"/>
    <xf numFmtId="0" fontId="0" fillId="0" borderId="33" xfId="0" applyBorder="1" applyAlignment="1"/>
    <xf numFmtId="0" fontId="0" fillId="0" borderId="45" xfId="0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0" fillId="0" borderId="44" xfId="0" applyFill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1" fontId="9" fillId="0" borderId="53" xfId="0" applyNumberFormat="1" applyFont="1" applyBorder="1" applyAlignment="1">
      <alignment horizontal="right" vertical="center"/>
    </xf>
    <xf numFmtId="1" fontId="9" fillId="0" borderId="52" xfId="0" applyNumberFormat="1" applyFont="1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4" fillId="0" borderId="2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4" fillId="0" borderId="52" xfId="0" applyFont="1" applyBorder="1" applyAlignment="1">
      <alignment horizontal="center" vertical="top" wrapText="1"/>
    </xf>
    <xf numFmtId="0" fontId="0" fillId="0" borderId="2" xfId="0" applyFont="1" applyFill="1" applyBorder="1"/>
    <xf numFmtId="0" fontId="0" fillId="0" borderId="2" xfId="0" applyFont="1" applyBorder="1"/>
    <xf numFmtId="0" fontId="0" fillId="0" borderId="5" xfId="0" applyFont="1" applyFill="1" applyBorder="1"/>
    <xf numFmtId="14" fontId="0" fillId="0" borderId="3" xfId="0" applyNumberFormat="1" applyFill="1" applyBorder="1"/>
    <xf numFmtId="0" fontId="1" fillId="0" borderId="16" xfId="1" applyFont="1" applyBorder="1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10" fillId="0" borderId="26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top"/>
    </xf>
    <xf numFmtId="0" fontId="17" fillId="0" borderId="5" xfId="0" applyFont="1" applyBorder="1" applyAlignment="1">
      <alignment horizontal="center"/>
    </xf>
    <xf numFmtId="0" fontId="0" fillId="0" borderId="45" xfId="0" applyFill="1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54" xfId="0" applyBorder="1" applyAlignment="1"/>
    <xf numFmtId="0" fontId="0" fillId="0" borderId="2" xfId="0" applyFill="1" applyBorder="1" applyAlignment="1">
      <alignment horizontal="right" vertical="top"/>
    </xf>
    <xf numFmtId="0" fontId="0" fillId="0" borderId="25" xfId="0" applyBorder="1" applyAlignment="1">
      <alignment vertical="top"/>
    </xf>
    <xf numFmtId="0" fontId="0" fillId="0" borderId="25" xfId="0" applyBorder="1" applyAlignment="1"/>
    <xf numFmtId="0" fontId="17" fillId="0" borderId="3" xfId="0" applyFont="1" applyBorder="1" applyAlignment="1">
      <alignment horizontal="center" vertical="top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vertical="top"/>
    </xf>
    <xf numFmtId="0" fontId="17" fillId="0" borderId="5" xfId="0" applyFont="1" applyBorder="1" applyAlignment="1">
      <alignment horizontal="center" vertical="top"/>
    </xf>
    <xf numFmtId="0" fontId="10" fillId="0" borderId="52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6" xfId="0" applyBorder="1" applyAlignment="1"/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30" xfId="0" applyFont="1" applyFill="1" applyBorder="1"/>
    <xf numFmtId="0" fontId="0" fillId="0" borderId="30" xfId="0" applyFont="1" applyBorder="1" applyAlignment="1">
      <alignment horizontal="right"/>
    </xf>
    <xf numFmtId="4" fontId="0" fillId="0" borderId="23" xfId="0" applyNumberFormat="1" applyBorder="1"/>
    <xf numFmtId="0" fontId="12" fillId="0" borderId="5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1" fontId="10" fillId="0" borderId="52" xfId="0" applyNumberFormat="1" applyFont="1" applyBorder="1" applyAlignment="1">
      <alignment horizontal="center" wrapText="1"/>
    </xf>
    <xf numFmtId="14" fontId="4" fillId="0" borderId="63" xfId="0" applyNumberFormat="1" applyFont="1" applyBorder="1" applyAlignment="1">
      <alignment horizontal="center" vertical="top" wrapText="1"/>
    </xf>
    <xf numFmtId="14" fontId="4" fillId="0" borderId="4" xfId="0" applyNumberFormat="1" applyFont="1" applyBorder="1" applyAlignment="1">
      <alignment horizontal="center" vertical="top" wrapText="1"/>
    </xf>
    <xf numFmtId="14" fontId="4" fillId="0" borderId="29" xfId="0" applyNumberFormat="1" applyFont="1" applyBorder="1" applyAlignment="1">
      <alignment horizontal="center" vertical="top" wrapText="1"/>
    </xf>
    <xf numFmtId="14" fontId="4" fillId="0" borderId="63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0" fontId="0" fillId="0" borderId="17" xfId="0" applyFill="1" applyBorder="1"/>
    <xf numFmtId="4" fontId="0" fillId="0" borderId="23" xfId="0" applyNumberFormat="1" applyFill="1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vertical="top"/>
    </xf>
    <xf numFmtId="0" fontId="18" fillId="0" borderId="2" xfId="0" applyFont="1" applyBorder="1"/>
    <xf numFmtId="0" fontId="2" fillId="0" borderId="54" xfId="1" applyFont="1" applyBorder="1" applyAlignment="1">
      <alignment horizontal="right"/>
    </xf>
    <xf numFmtId="0" fontId="0" fillId="0" borderId="9" xfId="0" applyFill="1" applyBorder="1" applyAlignment="1"/>
    <xf numFmtId="0" fontId="0" fillId="0" borderId="40" xfId="0" applyFill="1" applyBorder="1" applyAlignment="1"/>
    <xf numFmtId="0" fontId="0" fillId="0" borderId="0" xfId="0" applyAlignment="1">
      <alignment vertical="center"/>
    </xf>
    <xf numFmtId="0" fontId="2" fillId="0" borderId="26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top"/>
    </xf>
    <xf numFmtId="0" fontId="0" fillId="0" borderId="52" xfId="0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10" fillId="0" borderId="26" xfId="0" applyFont="1" applyBorder="1" applyAlignment="1">
      <alignment horizontal="center" vertical="center"/>
    </xf>
    <xf numFmtId="0" fontId="0" fillId="0" borderId="9" xfId="0" applyFont="1" applyFill="1" applyBorder="1"/>
    <xf numFmtId="49" fontId="0" fillId="0" borderId="13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19" xfId="0" applyBorder="1"/>
    <xf numFmtId="0" fontId="0" fillId="0" borderId="2" xfId="0" applyFill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3" xfId="0" applyBorder="1" applyAlignment="1">
      <alignment horizontal="right" vertical="top"/>
    </xf>
    <xf numFmtId="0" fontId="0" fillId="0" borderId="19" xfId="0" applyBorder="1" applyAlignment="1">
      <alignment vertical="top"/>
    </xf>
    <xf numFmtId="0" fontId="0" fillId="0" borderId="2" xfId="0" applyFill="1" applyBorder="1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3" xfId="0" applyBorder="1" applyAlignment="1"/>
    <xf numFmtId="0" fontId="4" fillId="0" borderId="21" xfId="0" applyFont="1" applyBorder="1" applyAlignment="1">
      <alignment horizontal="center" wrapText="1"/>
    </xf>
    <xf numFmtId="0" fontId="0" fillId="0" borderId="26" xfId="0" applyBorder="1" applyAlignment="1">
      <alignment vertical="top"/>
    </xf>
    <xf numFmtId="0" fontId="0" fillId="0" borderId="54" xfId="0" applyBorder="1" applyAlignment="1"/>
    <xf numFmtId="0" fontId="0" fillId="0" borderId="54" xfId="0" applyBorder="1" applyAlignment="1">
      <alignment vertical="top"/>
    </xf>
    <xf numFmtId="0" fontId="0" fillId="0" borderId="25" xfId="0" applyBorder="1" applyAlignment="1"/>
    <xf numFmtId="0" fontId="0" fillId="0" borderId="2" xfId="0" applyFill="1" applyBorder="1" applyAlignment="1">
      <alignment horizontal="right" vertical="top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49" fontId="12" fillId="0" borderId="26" xfId="0" applyNumberFormat="1" applyFont="1" applyBorder="1" applyAlignment="1">
      <alignment vertical="top" wrapText="1"/>
    </xf>
    <xf numFmtId="49" fontId="12" fillId="0" borderId="54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5" xfId="0" applyBorder="1" applyAlignment="1"/>
    <xf numFmtId="0" fontId="4" fillId="0" borderId="0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49" fontId="12" fillId="0" borderId="2" xfId="0" applyNumberFormat="1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54" xfId="0" applyBorder="1" applyAlignment="1">
      <alignment horizontal="right" vertical="top"/>
    </xf>
    <xf numFmtId="0" fontId="4" fillId="0" borderId="6" xfId="0" applyFont="1" applyBorder="1" applyAlignment="1">
      <alignment horizontal="center"/>
    </xf>
    <xf numFmtId="0" fontId="0" fillId="0" borderId="52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9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0" xfId="0" applyBorder="1" applyAlignment="1"/>
    <xf numFmtId="0" fontId="9" fillId="0" borderId="5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/>
    </xf>
    <xf numFmtId="0" fontId="18" fillId="0" borderId="3" xfId="0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16" xfId="0" applyFill="1" applyBorder="1" applyAlignment="1">
      <alignment vertical="top"/>
    </xf>
    <xf numFmtId="0" fontId="0" fillId="0" borderId="16" xfId="0" applyBorder="1" applyAlignment="1"/>
    <xf numFmtId="4" fontId="0" fillId="0" borderId="8" xfId="0" applyNumberFormat="1" applyFill="1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5" xfId="0" applyBorder="1" applyAlignment="1">
      <alignment horizontal="right" vertical="top"/>
    </xf>
    <xf numFmtId="0" fontId="0" fillId="0" borderId="51" xfId="0" applyBorder="1" applyAlignment="1">
      <alignment vertical="top"/>
    </xf>
    <xf numFmtId="1" fontId="9" fillId="0" borderId="1" xfId="0" applyNumberFormat="1" applyFont="1" applyBorder="1" applyAlignment="1">
      <alignment horizontal="right" vertical="top"/>
    </xf>
    <xf numFmtId="1" fontId="9" fillId="0" borderId="52" xfId="0" applyNumberFormat="1" applyFont="1" applyBorder="1" applyAlignment="1">
      <alignment horizontal="right" vertical="top"/>
    </xf>
    <xf numFmtId="0" fontId="0" fillId="0" borderId="52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17" fillId="0" borderId="4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4" fontId="0" fillId="0" borderId="2" xfId="0" applyNumberFormat="1" applyFill="1" applyBorder="1" applyAlignment="1">
      <alignment vertical="top"/>
    </xf>
    <xf numFmtId="49" fontId="12" fillId="0" borderId="1" xfId="0" applyNumberFormat="1" applyFont="1" applyBorder="1" applyAlignment="1">
      <alignment horizontal="left" vertical="top" wrapText="1"/>
    </xf>
    <xf numFmtId="49" fontId="12" fillId="0" borderId="52" xfId="0" applyNumberFormat="1" applyFont="1" applyBorder="1" applyAlignment="1">
      <alignment horizontal="left" vertical="top" wrapText="1"/>
    </xf>
    <xf numFmtId="0" fontId="12" fillId="0" borderId="52" xfId="0" applyFont="1" applyBorder="1" applyAlignment="1">
      <alignment horizontal="left" vertical="top" wrapText="1"/>
    </xf>
    <xf numFmtId="0" fontId="17" fillId="0" borderId="2" xfId="0" applyFont="1" applyFill="1" applyBorder="1" applyAlignment="1">
      <alignment horizontal="center" vertical="top"/>
    </xf>
    <xf numFmtId="0" fontId="17" fillId="0" borderId="5" xfId="0" applyFont="1" applyFill="1" applyBorder="1" applyAlignment="1">
      <alignment horizontal="center" vertical="top"/>
    </xf>
    <xf numFmtId="0" fontId="17" fillId="0" borderId="3" xfId="0" applyFont="1" applyBorder="1" applyAlignment="1">
      <alignment horizontal="center" vertical="top"/>
    </xf>
    <xf numFmtId="49" fontId="12" fillId="0" borderId="2" xfId="0" applyNumberFormat="1" applyFont="1" applyBorder="1" applyAlignment="1">
      <alignment horizontal="left" vertical="top" wrapText="1"/>
    </xf>
    <xf numFmtId="49" fontId="12" fillId="0" borderId="5" xfId="0" applyNumberFormat="1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vertical="top" wrapText="1"/>
    </xf>
    <xf numFmtId="49" fontId="18" fillId="0" borderId="5" xfId="0" applyNumberFormat="1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1" fontId="4" fillId="0" borderId="26" xfId="0" applyNumberFormat="1" applyFont="1" applyBorder="1" applyAlignment="1">
      <alignment horizontal="center" vertical="top" wrapText="1"/>
    </xf>
    <xf numFmtId="1" fontId="4" fillId="0" borderId="54" xfId="0" applyNumberFormat="1" applyFont="1" applyBorder="1" applyAlignment="1">
      <alignment horizontal="center" vertical="top" wrapText="1"/>
    </xf>
    <xf numFmtId="1" fontId="0" fillId="0" borderId="54" xfId="0" applyNumberFormat="1" applyBorder="1" applyAlignment="1">
      <alignment horizontal="center" vertical="top" wrapText="1"/>
    </xf>
    <xf numFmtId="0" fontId="0" fillId="0" borderId="24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27" xfId="0" applyBorder="1" applyAlignment="1">
      <alignment vertical="top"/>
    </xf>
    <xf numFmtId="14" fontId="4" fillId="0" borderId="10" xfId="0" applyNumberFormat="1" applyFont="1" applyBorder="1" applyAlignment="1">
      <alignment horizontal="center" vertical="center"/>
    </xf>
    <xf numFmtId="14" fontId="4" fillId="0" borderId="32" xfId="0" applyNumberFormat="1" applyFont="1" applyBorder="1" applyAlignment="1">
      <alignment horizontal="center" vertical="center"/>
    </xf>
    <xf numFmtId="14" fontId="4" fillId="0" borderId="33" xfId="0" applyNumberFormat="1" applyFont="1" applyBorder="1" applyAlignment="1">
      <alignment horizontal="center" vertical="center"/>
    </xf>
    <xf numFmtId="14" fontId="4" fillId="0" borderId="32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" fontId="9" fillId="0" borderId="53" xfId="0" applyNumberFormat="1" applyFont="1" applyBorder="1" applyAlignment="1">
      <alignment horizontal="right" vertical="center"/>
    </xf>
    <xf numFmtId="1" fontId="9" fillId="0" borderId="52" xfId="0" applyNumberFormat="1" applyFont="1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49" fontId="0" fillId="0" borderId="2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 applyAlignment="1">
      <alignment vertical="top"/>
    </xf>
    <xf numFmtId="49" fontId="0" fillId="0" borderId="23" xfId="0" applyNumberFormat="1" applyBorder="1" applyAlignment="1">
      <alignment vertical="top"/>
    </xf>
    <xf numFmtId="49" fontId="0" fillId="0" borderId="4" xfId="0" applyNumberFormat="1" applyBorder="1" applyAlignment="1">
      <alignment vertical="top"/>
    </xf>
    <xf numFmtId="0" fontId="4" fillId="0" borderId="34" xfId="0" applyFont="1" applyFill="1" applyBorder="1" applyAlignment="1">
      <alignment horizontal="right"/>
    </xf>
    <xf numFmtId="0" fontId="2" fillId="0" borderId="21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14" fontId="4" fillId="0" borderId="6" xfId="0" applyNumberFormat="1" applyFont="1" applyBorder="1" applyAlignment="1">
      <alignment horizontal="center" vertical="center" wrapText="1"/>
    </xf>
    <xf numFmtId="14" fontId="4" fillId="0" borderId="34" xfId="0" applyNumberFormat="1" applyFont="1" applyBorder="1" applyAlignment="1">
      <alignment horizontal="center" vertical="center" wrapText="1"/>
    </xf>
    <xf numFmtId="14" fontId="4" fillId="0" borderId="35" xfId="0" applyNumberFormat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wrapText="1"/>
    </xf>
    <xf numFmtId="0" fontId="2" fillId="0" borderId="32" xfId="1" applyFont="1" applyBorder="1" applyAlignment="1">
      <alignment horizontal="center" wrapText="1"/>
    </xf>
    <xf numFmtId="0" fontId="2" fillId="0" borderId="33" xfId="1" applyFont="1" applyBorder="1" applyAlignment="1">
      <alignment horizontal="center" wrapText="1"/>
    </xf>
    <xf numFmtId="14" fontId="4" fillId="0" borderId="21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3" fillId="0" borderId="52" xfId="1" applyFont="1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6" fillId="0" borderId="34" xfId="0" applyFont="1" applyFill="1" applyBorder="1" applyAlignment="1">
      <alignment horizontal="right"/>
    </xf>
    <xf numFmtId="14" fontId="4" fillId="0" borderId="17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4" fontId="4" fillId="0" borderId="43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54" xfId="0" applyFont="1" applyBorder="1" applyAlignment="1">
      <alignment vertical="top"/>
    </xf>
    <xf numFmtId="0" fontId="1" fillId="0" borderId="2" xfId="1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2" fillId="0" borderId="1" xfId="1" applyFont="1" applyBorder="1" applyAlignment="1">
      <alignment horizontal="center" vertical="top"/>
    </xf>
    <xf numFmtId="0" fontId="1" fillId="0" borderId="13" xfId="1" applyFont="1" applyBorder="1" applyAlignment="1">
      <alignment horizontal="left" vertical="top"/>
    </xf>
    <xf numFmtId="0" fontId="0" fillId="0" borderId="45" xfId="0" applyBorder="1" applyAlignment="1">
      <alignment horizontal="left"/>
    </xf>
    <xf numFmtId="0" fontId="1" fillId="0" borderId="2" xfId="1" applyFon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17" fillId="0" borderId="32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34" xfId="0" applyFont="1" applyBorder="1" applyAlignment="1">
      <alignment horizontal="center" vertical="top"/>
    </xf>
    <xf numFmtId="14" fontId="4" fillId="0" borderId="6" xfId="0" applyNumberFormat="1" applyFont="1" applyBorder="1" applyAlignment="1">
      <alignment horizontal="center" vertical="center"/>
    </xf>
    <xf numFmtId="14" fontId="4" fillId="0" borderId="34" xfId="0" applyNumberFormat="1" applyFont="1" applyBorder="1" applyAlignment="1">
      <alignment horizontal="center" vertical="center"/>
    </xf>
    <xf numFmtId="14" fontId="4" fillId="0" borderId="35" xfId="0" applyNumberFormat="1" applyFont="1" applyBorder="1" applyAlignment="1">
      <alignment horizontal="center" vertical="center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10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" fontId="9" fillId="0" borderId="1" xfId="0" applyNumberFormat="1" applyFont="1" applyBorder="1" applyAlignment="1">
      <alignment horizontal="right" vertical="center"/>
    </xf>
    <xf numFmtId="0" fontId="0" fillId="0" borderId="52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2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12" xfId="0" applyFill="1" applyBorder="1" applyAlignment="1"/>
    <xf numFmtId="14" fontId="4" fillId="0" borderId="17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4" fontId="4" fillId="0" borderId="4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7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52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49" fontId="12" fillId="0" borderId="23" xfId="0" applyNumberFormat="1" applyFont="1" applyBorder="1" applyAlignment="1">
      <alignment vertical="top" wrapText="1"/>
    </xf>
    <xf numFmtId="49" fontId="12" fillId="0" borderId="4" xfId="0" applyNumberFormat="1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7" fillId="0" borderId="2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7" fillId="0" borderId="2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62" xfId="0" applyBorder="1" applyAlignment="1">
      <alignment vertical="top"/>
    </xf>
    <xf numFmtId="0" fontId="0" fillId="0" borderId="47" xfId="0" applyBorder="1" applyAlignment="1">
      <alignment vertical="top"/>
    </xf>
    <xf numFmtId="0" fontId="17" fillId="0" borderId="23" xfId="0" applyFont="1" applyBorder="1" applyAlignment="1">
      <alignment horizontal="center" vertical="top"/>
    </xf>
    <xf numFmtId="49" fontId="12" fillId="0" borderId="10" xfId="0" applyNumberFormat="1" applyFont="1" applyBorder="1" applyAlignment="1">
      <alignment vertical="top" wrapText="1"/>
    </xf>
    <xf numFmtId="49" fontId="12" fillId="0" borderId="17" xfId="0" applyNumberFormat="1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0" fillId="0" borderId="41" xfId="0" applyBorder="1" applyAlignment="1">
      <alignment vertical="top"/>
    </xf>
    <xf numFmtId="0" fontId="17" fillId="0" borderId="26" xfId="0" applyFont="1" applyBorder="1" applyAlignment="1">
      <alignment horizontal="center" vertical="top"/>
    </xf>
    <xf numFmtId="0" fontId="17" fillId="0" borderId="54" xfId="0" applyFont="1" applyBorder="1" applyAlignment="1">
      <alignment horizontal="center" vertical="top"/>
    </xf>
    <xf numFmtId="0" fontId="17" fillId="0" borderId="25" xfId="0" applyFont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17" fillId="0" borderId="5" xfId="0" applyFont="1" applyBorder="1" applyAlignment="1">
      <alignment horizontal="center" vertical="top"/>
    </xf>
    <xf numFmtId="0" fontId="10" fillId="0" borderId="26" xfId="0" applyFont="1" applyBorder="1" applyAlignment="1">
      <alignment horizontal="center" vertical="top"/>
    </xf>
    <xf numFmtId="0" fontId="10" fillId="0" borderId="54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1" fontId="10" fillId="0" borderId="1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 vertical="top" wrapText="1"/>
    </xf>
    <xf numFmtId="4" fontId="0" fillId="0" borderId="54" xfId="0" applyNumberFormat="1" applyFill="1" applyBorder="1" applyAlignment="1">
      <alignment vertical="top"/>
    </xf>
    <xf numFmtId="0" fontId="0" fillId="0" borderId="54" xfId="0" applyFill="1" applyBorder="1" applyAlignment="1">
      <alignment vertical="top"/>
    </xf>
    <xf numFmtId="0" fontId="0" fillId="0" borderId="23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12" fillId="0" borderId="54" xfId="0" applyFont="1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26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54" xfId="0" applyFill="1" applyBorder="1" applyAlignment="1">
      <alignment horizontal="right" vertical="top"/>
    </xf>
    <xf numFmtId="0" fontId="4" fillId="0" borderId="1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0" fillId="0" borderId="25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61" xfId="0" applyBorder="1" applyAlignment="1">
      <alignment vertical="top"/>
    </xf>
    <xf numFmtId="0" fontId="0" fillId="0" borderId="28" xfId="0" applyNumberFormat="1" applyBorder="1" applyAlignment="1">
      <alignment horizontal="center" vertical="center"/>
    </xf>
    <xf numFmtId="49" fontId="1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2" fillId="0" borderId="0" xfId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24" xfId="1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" xfId="0" applyFont="1" applyBorder="1" applyAlignment="1">
      <alignment horizontal="right" vertical="top" wrapText="1"/>
    </xf>
    <xf numFmtId="0" fontId="0" fillId="0" borderId="52" xfId="0" applyFont="1" applyBorder="1" applyAlignment="1">
      <alignment horizontal="righ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horizontal="right" vertical="top" wrapText="1"/>
    </xf>
    <xf numFmtId="0" fontId="0" fillId="0" borderId="2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49" fontId="12" fillId="0" borderId="3" xfId="0" applyNumberFormat="1" applyFont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4"/>
  <sheetViews>
    <sheetView topLeftCell="V3" workbookViewId="0">
      <selection activeCell="AJ37" sqref="AJ37"/>
    </sheetView>
  </sheetViews>
  <sheetFormatPr defaultRowHeight="15" x14ac:dyDescent="0.25"/>
  <cols>
    <col min="1" max="1" width="5" hidden="1" customWidth="1"/>
    <col min="2" max="2" width="15.42578125" hidden="1" customWidth="1"/>
    <col min="3" max="3" width="14.28515625" hidden="1" customWidth="1"/>
    <col min="4" max="4" width="15.85546875" hidden="1" customWidth="1"/>
    <col min="5" max="5" width="10.140625" hidden="1" customWidth="1"/>
    <col min="6" max="6" width="23.5703125" hidden="1" customWidth="1"/>
    <col min="7" max="7" width="12.85546875" hidden="1" customWidth="1"/>
    <col min="8" max="10" width="9.140625" hidden="1" customWidth="1"/>
    <col min="11" max="11" width="4.7109375" hidden="1" customWidth="1"/>
    <col min="12" max="12" width="17.7109375" hidden="1" customWidth="1"/>
    <col min="13" max="13" width="15.42578125" hidden="1" customWidth="1"/>
    <col min="14" max="14" width="15.28515625" hidden="1" customWidth="1"/>
    <col min="15" max="15" width="14.28515625" hidden="1" customWidth="1"/>
    <col min="16" max="16" width="18.5703125" hidden="1" customWidth="1"/>
    <col min="17" max="17" width="11.42578125" hidden="1" customWidth="1"/>
    <col min="18" max="18" width="16.7109375" hidden="1" customWidth="1"/>
    <col min="19" max="19" width="11.7109375" hidden="1" customWidth="1"/>
    <col min="20" max="20" width="9.140625" hidden="1" customWidth="1"/>
    <col min="21" max="21" width="10.140625" hidden="1" customWidth="1"/>
    <col min="22" max="22" width="4.7109375" customWidth="1"/>
    <col min="23" max="23" width="21" customWidth="1"/>
    <col min="24" max="24" width="16.5703125" customWidth="1"/>
    <col min="25" max="25" width="9.5703125" hidden="1" customWidth="1"/>
    <col min="26" max="26" width="18" customWidth="1"/>
    <col min="27" max="27" width="16.140625" customWidth="1"/>
    <col min="28" max="28" width="9.85546875" customWidth="1"/>
    <col min="29" max="29" width="19.7109375" customWidth="1"/>
    <col min="30" max="30" width="16.5703125" customWidth="1"/>
  </cols>
  <sheetData>
    <row r="1" spans="1:30" hidden="1" x14ac:dyDescent="0.25">
      <c r="C1" s="76"/>
      <c r="N1" s="76"/>
      <c r="O1" s="9"/>
      <c r="Y1" s="76"/>
      <c r="Z1" s="9"/>
    </row>
    <row r="2" spans="1:30" hidden="1" x14ac:dyDescent="0.25"/>
    <row r="3" spans="1:30" x14ac:dyDescent="0.25">
      <c r="C3" s="21" t="s">
        <v>83</v>
      </c>
      <c r="D3" s="21"/>
      <c r="G3" s="17" t="s">
        <v>18</v>
      </c>
      <c r="N3" s="21" t="s">
        <v>83</v>
      </c>
      <c r="O3" s="21" t="s">
        <v>130</v>
      </c>
      <c r="P3" s="21"/>
      <c r="S3" s="17" t="s">
        <v>18</v>
      </c>
      <c r="W3" s="292"/>
      <c r="X3" s="292"/>
      <c r="Y3" s="293" t="s">
        <v>83</v>
      </c>
      <c r="Z3" s="293" t="s">
        <v>264</v>
      </c>
      <c r="AA3" s="293"/>
      <c r="AB3" s="292"/>
      <c r="AC3" s="292"/>
      <c r="AD3" s="294" t="s">
        <v>18</v>
      </c>
    </row>
    <row r="4" spans="1:30" x14ac:dyDescent="0.25">
      <c r="C4" s="21"/>
      <c r="D4" s="21"/>
      <c r="G4" s="17"/>
      <c r="N4" s="21"/>
      <c r="O4" s="21"/>
      <c r="P4" s="21"/>
      <c r="S4" s="17"/>
      <c r="W4" s="292"/>
      <c r="X4" s="292"/>
      <c r="Y4" s="293"/>
      <c r="Z4" s="293"/>
      <c r="AA4" s="293"/>
      <c r="AB4" s="292"/>
      <c r="AC4" s="292"/>
      <c r="AD4" s="294"/>
    </row>
    <row r="5" spans="1:30" ht="15.75" thickBot="1" x14ac:dyDescent="0.3">
      <c r="B5" s="632" t="s">
        <v>29</v>
      </c>
      <c r="C5" s="632"/>
      <c r="D5" s="632"/>
      <c r="E5" s="632"/>
      <c r="F5" s="632"/>
      <c r="G5" s="632"/>
      <c r="L5" s="632" t="s">
        <v>29</v>
      </c>
      <c r="M5" s="632"/>
      <c r="N5" s="632"/>
      <c r="O5" s="632"/>
      <c r="P5" s="632"/>
      <c r="Q5" s="632"/>
      <c r="R5" s="632"/>
      <c r="S5" s="632"/>
      <c r="W5" s="649" t="s">
        <v>29</v>
      </c>
      <c r="X5" s="649"/>
      <c r="Y5" s="649"/>
      <c r="Z5" s="649"/>
      <c r="AA5" s="649"/>
      <c r="AB5" s="649"/>
      <c r="AC5" s="649"/>
      <c r="AD5" s="649"/>
    </row>
    <row r="6" spans="1:30" ht="39" x14ac:dyDescent="0.25">
      <c r="A6" s="6" t="s">
        <v>1</v>
      </c>
      <c r="B6" s="3" t="s">
        <v>2</v>
      </c>
      <c r="C6" s="3" t="s">
        <v>3</v>
      </c>
      <c r="D6" s="4" t="s">
        <v>4</v>
      </c>
      <c r="E6" s="4" t="s">
        <v>16</v>
      </c>
      <c r="F6" s="4" t="s">
        <v>5</v>
      </c>
      <c r="G6" s="11" t="s">
        <v>13</v>
      </c>
      <c r="K6" s="6" t="s">
        <v>1</v>
      </c>
      <c r="L6" s="3" t="s">
        <v>2</v>
      </c>
      <c r="M6" s="185" t="s">
        <v>80</v>
      </c>
      <c r="N6" s="185"/>
      <c r="O6" s="3" t="s">
        <v>3</v>
      </c>
      <c r="P6" s="4" t="s">
        <v>4</v>
      </c>
      <c r="Q6" s="4" t="s">
        <v>16</v>
      </c>
      <c r="R6" s="4" t="s">
        <v>5</v>
      </c>
      <c r="S6" s="11" t="s">
        <v>13</v>
      </c>
      <c r="V6" s="6" t="s">
        <v>1</v>
      </c>
      <c r="W6" s="3" t="s">
        <v>2</v>
      </c>
      <c r="X6" s="340" t="s">
        <v>80</v>
      </c>
      <c r="Y6" s="340"/>
      <c r="Z6" s="3" t="s">
        <v>3</v>
      </c>
      <c r="AA6" s="4" t="s">
        <v>4</v>
      </c>
      <c r="AB6" s="4" t="s">
        <v>16</v>
      </c>
      <c r="AC6" s="4" t="s">
        <v>5</v>
      </c>
      <c r="AD6" s="11" t="s">
        <v>13</v>
      </c>
    </row>
    <row r="7" spans="1:30" ht="15.75" thickBot="1" x14ac:dyDescent="0.3">
      <c r="A7" s="7" t="s">
        <v>6</v>
      </c>
      <c r="B7" s="5"/>
      <c r="C7" s="5"/>
      <c r="D7" s="5" t="s">
        <v>7</v>
      </c>
      <c r="E7" s="5" t="s">
        <v>15</v>
      </c>
      <c r="F7" s="5" t="s">
        <v>8</v>
      </c>
      <c r="G7" s="12" t="s">
        <v>11</v>
      </c>
      <c r="K7" s="33" t="s">
        <v>6</v>
      </c>
      <c r="L7" s="113"/>
      <c r="M7" s="113"/>
      <c r="N7" s="113"/>
      <c r="O7" s="113"/>
      <c r="P7" s="113" t="s">
        <v>7</v>
      </c>
      <c r="Q7" s="113" t="s">
        <v>15</v>
      </c>
      <c r="R7" s="113" t="s">
        <v>8</v>
      </c>
      <c r="S7" s="114" t="s">
        <v>11</v>
      </c>
      <c r="V7" s="7" t="s">
        <v>6</v>
      </c>
      <c r="W7" s="5"/>
      <c r="X7" s="5"/>
      <c r="Y7" s="5"/>
      <c r="Z7" s="5"/>
      <c r="AA7" s="5" t="s">
        <v>7</v>
      </c>
      <c r="AB7" s="5" t="s">
        <v>15</v>
      </c>
      <c r="AC7" s="5" t="s">
        <v>8</v>
      </c>
      <c r="AD7" s="12" t="s">
        <v>11</v>
      </c>
    </row>
    <row r="8" spans="1:30" ht="15.75" thickBot="1" x14ac:dyDescent="0.3">
      <c r="A8" s="273"/>
      <c r="B8" s="161"/>
      <c r="C8" s="113"/>
      <c r="D8" s="344"/>
      <c r="E8" s="161"/>
      <c r="F8" s="113"/>
      <c r="G8" s="114"/>
      <c r="K8" s="273"/>
      <c r="L8" s="161"/>
      <c r="M8" s="161"/>
      <c r="N8" s="113"/>
      <c r="O8" s="273"/>
      <c r="P8" s="344"/>
      <c r="Q8" s="161"/>
      <c r="R8" s="113"/>
      <c r="S8" s="114"/>
      <c r="V8" s="662">
        <v>1</v>
      </c>
      <c r="W8" s="660" t="s">
        <v>132</v>
      </c>
      <c r="X8" s="460" t="s">
        <v>146</v>
      </c>
      <c r="Y8" s="458"/>
      <c r="Z8" s="530" t="s">
        <v>166</v>
      </c>
      <c r="AA8" s="480" t="s">
        <v>165</v>
      </c>
      <c r="AB8" s="513" t="s">
        <v>167</v>
      </c>
      <c r="AC8" s="514" t="s">
        <v>168</v>
      </c>
      <c r="AD8" s="92">
        <v>42029.760000000002</v>
      </c>
    </row>
    <row r="9" spans="1:30" ht="15.75" thickBot="1" x14ac:dyDescent="0.3">
      <c r="A9" s="273"/>
      <c r="B9" s="161"/>
      <c r="C9" s="113"/>
      <c r="D9" s="344"/>
      <c r="E9" s="161"/>
      <c r="F9" s="113"/>
      <c r="G9" s="114"/>
      <c r="K9" s="273"/>
      <c r="L9" s="161"/>
      <c r="M9" s="161"/>
      <c r="N9" s="113"/>
      <c r="O9" s="273"/>
      <c r="P9" s="344"/>
      <c r="Q9" s="161"/>
      <c r="R9" s="113"/>
      <c r="S9" s="114"/>
      <c r="V9" s="648"/>
      <c r="W9" s="661"/>
      <c r="X9" s="461" t="s">
        <v>164</v>
      </c>
      <c r="Y9" s="5"/>
      <c r="Z9" s="5"/>
      <c r="AA9" s="5"/>
      <c r="AB9" s="2"/>
      <c r="AC9" s="404"/>
      <c r="AD9" s="117"/>
    </row>
    <row r="10" spans="1:30" ht="15.75" hidden="1" thickBot="1" x14ac:dyDescent="0.3">
      <c r="A10" s="273"/>
      <c r="B10" s="161"/>
      <c r="C10" s="113"/>
      <c r="D10" s="344"/>
      <c r="E10" s="161"/>
      <c r="F10" s="113"/>
      <c r="G10" s="114"/>
      <c r="K10" s="273"/>
      <c r="L10" s="161"/>
      <c r="M10" s="161"/>
      <c r="N10" s="113"/>
      <c r="O10" s="273"/>
      <c r="P10" s="344"/>
      <c r="Q10" s="161"/>
      <c r="R10" s="113"/>
      <c r="S10" s="114"/>
      <c r="V10" s="662">
        <v>2</v>
      </c>
      <c r="W10" s="663" t="s">
        <v>132</v>
      </c>
      <c r="X10" s="460"/>
      <c r="Y10" s="459"/>
      <c r="Z10" s="665"/>
      <c r="AA10" s="665"/>
      <c r="AB10" s="462"/>
      <c r="AC10" s="463"/>
      <c r="AD10" s="128"/>
    </row>
    <row r="11" spans="1:30" ht="15.75" hidden="1" thickBot="1" x14ac:dyDescent="0.3">
      <c r="A11" s="273"/>
      <c r="B11" s="161"/>
      <c r="C11" s="113"/>
      <c r="D11" s="344"/>
      <c r="E11" s="161"/>
      <c r="F11" s="113"/>
      <c r="G11" s="114"/>
      <c r="K11" s="273"/>
      <c r="L11" s="161"/>
      <c r="M11" s="161"/>
      <c r="N11" s="113"/>
      <c r="O11" s="273"/>
      <c r="P11" s="344"/>
      <c r="Q11" s="161"/>
      <c r="R11" s="113"/>
      <c r="S11" s="114"/>
      <c r="V11" s="648"/>
      <c r="W11" s="664"/>
      <c r="X11" s="461"/>
      <c r="Y11" s="403"/>
      <c r="Z11" s="666"/>
      <c r="AA11" s="666"/>
      <c r="AB11" s="442"/>
      <c r="AC11" s="257"/>
      <c r="AD11" s="414"/>
    </row>
    <row r="12" spans="1:30" ht="15.75" hidden="1" thickBot="1" x14ac:dyDescent="0.3">
      <c r="A12" s="273"/>
      <c r="B12" s="161"/>
      <c r="C12" s="113"/>
      <c r="D12" s="344"/>
      <c r="E12" s="161"/>
      <c r="F12" s="113"/>
      <c r="G12" s="114"/>
      <c r="K12" s="273"/>
      <c r="L12" s="161"/>
      <c r="M12" s="161"/>
      <c r="N12" s="113"/>
      <c r="O12" s="273"/>
      <c r="P12" s="344"/>
      <c r="Q12" s="161"/>
      <c r="R12" s="113"/>
      <c r="S12" s="114"/>
      <c r="V12" s="647">
        <v>2</v>
      </c>
      <c r="W12" s="645"/>
      <c r="X12" s="659" t="s">
        <v>142</v>
      </c>
      <c r="Y12" s="349"/>
      <c r="Z12" s="444"/>
      <c r="AA12" s="15"/>
      <c r="AB12" s="96"/>
      <c r="AC12" s="189"/>
      <c r="AD12" s="317"/>
    </row>
    <row r="13" spans="1:30" ht="15.75" hidden="1" thickBot="1" x14ac:dyDescent="0.3">
      <c r="A13" s="139">
        <v>2</v>
      </c>
      <c r="B13" s="108" t="s">
        <v>45</v>
      </c>
      <c r="C13" s="27" t="s">
        <v>44</v>
      </c>
      <c r="D13" s="136" t="s">
        <v>41</v>
      </c>
      <c r="E13" s="135" t="s">
        <v>12</v>
      </c>
      <c r="F13" s="109" t="s">
        <v>53</v>
      </c>
      <c r="G13" s="79">
        <v>7988.32</v>
      </c>
      <c r="K13" s="140"/>
      <c r="L13" s="183"/>
      <c r="M13" s="183"/>
      <c r="N13" s="10"/>
      <c r="O13" s="9"/>
      <c r="P13" s="188"/>
      <c r="Q13" s="124"/>
      <c r="R13" s="189"/>
      <c r="S13" s="190"/>
      <c r="V13" s="648"/>
      <c r="W13" s="646"/>
      <c r="X13" s="558"/>
      <c r="Y13" s="287"/>
      <c r="Z13" s="10"/>
      <c r="AA13" s="10"/>
      <c r="AB13" s="2"/>
      <c r="AC13" s="404"/>
      <c r="AD13" s="117"/>
    </row>
    <row r="14" spans="1:30" ht="15.75" customHeight="1" thickBot="1" x14ac:dyDescent="0.3">
      <c r="A14" s="633" t="s">
        <v>24</v>
      </c>
      <c r="B14" s="634"/>
      <c r="C14" s="634"/>
      <c r="D14" s="634"/>
      <c r="E14" s="634"/>
      <c r="F14" s="635"/>
      <c r="G14" s="20">
        <f>SUM(G13:G13)</f>
        <v>7988.32</v>
      </c>
      <c r="K14" s="639" t="s">
        <v>24</v>
      </c>
      <c r="L14" s="640"/>
      <c r="M14" s="640"/>
      <c r="N14" s="640"/>
      <c r="O14" s="640"/>
      <c r="P14" s="640"/>
      <c r="Q14" s="640"/>
      <c r="R14" s="641"/>
      <c r="S14" s="126">
        <f>SUM(S13:S13)</f>
        <v>0</v>
      </c>
      <c r="V14" s="639" t="s">
        <v>24</v>
      </c>
      <c r="W14" s="640"/>
      <c r="X14" s="640"/>
      <c r="Y14" s="640"/>
      <c r="Z14" s="640"/>
      <c r="AA14" s="640"/>
      <c r="AB14" s="640"/>
      <c r="AC14" s="641"/>
      <c r="AD14" s="126">
        <f>SUM(AD8:AD11)</f>
        <v>42029.760000000002</v>
      </c>
    </row>
    <row r="15" spans="1:30" ht="15" customHeight="1" thickBot="1" x14ac:dyDescent="0.3">
      <c r="A15" s="37">
        <v>1</v>
      </c>
      <c r="B15" s="88" t="s">
        <v>45</v>
      </c>
      <c r="C15" s="58" t="s">
        <v>23</v>
      </c>
      <c r="D15" s="51" t="s">
        <v>57</v>
      </c>
      <c r="E15" s="27" t="s">
        <v>10</v>
      </c>
      <c r="F15" s="54" t="s">
        <v>60</v>
      </c>
      <c r="G15" s="121">
        <v>10054.86</v>
      </c>
      <c r="K15" s="8">
        <v>1</v>
      </c>
      <c r="L15" s="178" t="s">
        <v>78</v>
      </c>
      <c r="M15" s="88"/>
      <c r="N15" s="58"/>
      <c r="O15" s="186"/>
      <c r="P15" s="32"/>
      <c r="Q15" s="27"/>
      <c r="R15" s="180"/>
      <c r="S15" s="121"/>
      <c r="V15" s="653">
        <v>1</v>
      </c>
      <c r="W15" s="470" t="s">
        <v>78</v>
      </c>
      <c r="X15" s="435" t="s">
        <v>146</v>
      </c>
      <c r="Y15" s="411"/>
      <c r="Z15" s="667" t="s">
        <v>82</v>
      </c>
      <c r="AA15" s="546" t="s">
        <v>174</v>
      </c>
      <c r="AB15" s="415" t="s">
        <v>12</v>
      </c>
      <c r="AC15" s="55" t="s">
        <v>170</v>
      </c>
      <c r="AD15" s="128">
        <v>20806.87</v>
      </c>
    </row>
    <row r="16" spans="1:30" ht="15" customHeight="1" thickBot="1" x14ac:dyDescent="0.3">
      <c r="A16" s="15"/>
      <c r="B16" s="150"/>
      <c r="C16" s="63"/>
      <c r="D16" s="47"/>
      <c r="E16" s="10"/>
      <c r="F16" s="56"/>
      <c r="G16" s="120"/>
      <c r="K16" s="9"/>
      <c r="L16" s="178"/>
      <c r="M16" s="88"/>
      <c r="N16" s="186"/>
      <c r="O16" s="186"/>
      <c r="P16" s="32"/>
      <c r="Q16" s="27"/>
      <c r="R16" s="180"/>
      <c r="S16" s="515"/>
      <c r="V16" s="654"/>
      <c r="W16" s="516"/>
      <c r="X16" s="438" t="s">
        <v>169</v>
      </c>
      <c r="Y16" s="413"/>
      <c r="Z16" s="668"/>
      <c r="AA16" s="547"/>
      <c r="AB16" s="405" t="s">
        <v>12</v>
      </c>
      <c r="AC16" s="44" t="s">
        <v>171</v>
      </c>
      <c r="AD16" s="117">
        <v>19433.669999999998</v>
      </c>
    </row>
    <row r="17" spans="1:30" ht="15" customHeight="1" thickBot="1" x14ac:dyDescent="0.3">
      <c r="A17" s="15"/>
      <c r="B17" s="150"/>
      <c r="C17" s="63"/>
      <c r="D17" s="47"/>
      <c r="E17" s="10"/>
      <c r="F17" s="56"/>
      <c r="G17" s="120"/>
      <c r="K17" s="9"/>
      <c r="L17" s="178"/>
      <c r="M17" s="88"/>
      <c r="N17" s="186"/>
      <c r="O17" s="186"/>
      <c r="P17" s="32"/>
      <c r="Q17" s="27"/>
      <c r="R17" s="180"/>
      <c r="S17" s="515"/>
      <c r="V17" s="654"/>
      <c r="W17" s="516"/>
      <c r="X17" s="464"/>
      <c r="Y17" s="413"/>
      <c r="Z17" s="668"/>
      <c r="AA17" s="547"/>
      <c r="AB17" s="405" t="s">
        <v>12</v>
      </c>
      <c r="AC17" s="44" t="s">
        <v>172</v>
      </c>
      <c r="AD17" s="117">
        <v>12725.47</v>
      </c>
    </row>
    <row r="18" spans="1:30" ht="17.25" customHeight="1" thickBot="1" x14ac:dyDescent="0.3">
      <c r="A18" s="15"/>
      <c r="B18" s="150" t="s">
        <v>58</v>
      </c>
      <c r="C18" s="63"/>
      <c r="D18" s="47"/>
      <c r="E18" s="2" t="s">
        <v>10</v>
      </c>
      <c r="F18" s="56" t="s">
        <v>61</v>
      </c>
      <c r="G18" s="120">
        <v>21785.200000000001</v>
      </c>
      <c r="K18" s="656">
        <v>2</v>
      </c>
      <c r="L18" s="178" t="s">
        <v>78</v>
      </c>
      <c r="M18" s="88"/>
      <c r="N18" s="186"/>
      <c r="O18" s="213"/>
      <c r="P18" s="51"/>
      <c r="Q18" s="97"/>
      <c r="R18" s="55"/>
      <c r="S18" s="79"/>
      <c r="V18" s="655"/>
      <c r="W18" s="493"/>
      <c r="X18" s="482"/>
      <c r="Y18" s="413"/>
      <c r="Z18" s="669"/>
      <c r="AA18" s="548"/>
      <c r="AB18" s="405" t="s">
        <v>12</v>
      </c>
      <c r="AC18" s="44" t="s">
        <v>173</v>
      </c>
      <c r="AD18" s="117">
        <v>2224.94</v>
      </c>
    </row>
    <row r="19" spans="1:30" ht="19.5" customHeight="1" x14ac:dyDescent="0.25">
      <c r="A19" s="15"/>
      <c r="B19" s="150" t="s">
        <v>59</v>
      </c>
      <c r="C19" s="63"/>
      <c r="D19" s="47"/>
      <c r="E19" s="2" t="s">
        <v>10</v>
      </c>
      <c r="F19" s="44" t="s">
        <v>62</v>
      </c>
      <c r="G19" s="117">
        <v>27986.38</v>
      </c>
      <c r="K19" s="657"/>
      <c r="L19" s="150"/>
      <c r="M19" s="187"/>
      <c r="N19" s="156"/>
      <c r="O19" s="181"/>
      <c r="P19" s="47"/>
      <c r="Q19" s="8"/>
      <c r="R19" s="44"/>
      <c r="S19" s="14"/>
      <c r="V19" s="506">
        <v>2</v>
      </c>
      <c r="W19" s="517" t="s">
        <v>78</v>
      </c>
      <c r="X19" s="435" t="s">
        <v>146</v>
      </c>
      <c r="Y19" s="288"/>
      <c r="Z19" s="579" t="s">
        <v>105</v>
      </c>
      <c r="AA19" s="89" t="s">
        <v>176</v>
      </c>
      <c r="AB19" s="552" t="s">
        <v>12</v>
      </c>
      <c r="AC19" s="384" t="s">
        <v>177</v>
      </c>
      <c r="AD19" s="121">
        <v>46714.41</v>
      </c>
    </row>
    <row r="20" spans="1:30" ht="15.75" thickBot="1" x14ac:dyDescent="0.3">
      <c r="A20" s="15"/>
      <c r="B20" s="150"/>
      <c r="C20" s="156"/>
      <c r="D20" s="47"/>
      <c r="E20" s="8"/>
      <c r="F20" s="56"/>
      <c r="G20" s="120"/>
      <c r="K20" s="657"/>
      <c r="L20" s="150"/>
      <c r="M20" s="329"/>
      <c r="N20" s="156"/>
      <c r="O20" s="181"/>
      <c r="P20" s="47"/>
      <c r="Q20" s="8"/>
      <c r="R20" s="56"/>
      <c r="S20" s="314"/>
      <c r="V20" s="396"/>
      <c r="W20" s="407"/>
      <c r="X20" s="438" t="s">
        <v>175</v>
      </c>
      <c r="Y20" s="288"/>
      <c r="Z20" s="580"/>
      <c r="AA20" s="391"/>
      <c r="AB20" s="548"/>
      <c r="AC20" s="69"/>
      <c r="AD20" s="141"/>
    </row>
    <row r="21" spans="1:30" ht="15.75" hidden="1" thickBot="1" x14ac:dyDescent="0.3">
      <c r="A21" s="15"/>
      <c r="B21" s="150"/>
      <c r="C21" s="156"/>
      <c r="D21" s="47"/>
      <c r="E21" s="8"/>
      <c r="F21" s="56"/>
      <c r="G21" s="120"/>
      <c r="K21" s="657"/>
      <c r="L21" s="150"/>
      <c r="M21" s="329"/>
      <c r="N21" s="156"/>
      <c r="O21" s="181"/>
      <c r="P21" s="47"/>
      <c r="Q21" s="8"/>
      <c r="R21" s="56"/>
      <c r="S21" s="314"/>
      <c r="V21" s="396"/>
      <c r="W21" s="407"/>
      <c r="X21" s="399"/>
      <c r="Y21" s="288"/>
      <c r="Z21" s="409"/>
      <c r="AA21" s="391"/>
      <c r="AB21" s="405"/>
      <c r="AC21" s="44"/>
      <c r="AD21" s="117"/>
    </row>
    <row r="22" spans="1:30" ht="15.75" hidden="1" thickBot="1" x14ac:dyDescent="0.3">
      <c r="A22" s="15"/>
      <c r="B22" s="150"/>
      <c r="C22" s="156"/>
      <c r="D22" s="47"/>
      <c r="E22" s="8"/>
      <c r="F22" s="56"/>
      <c r="G22" s="120"/>
      <c r="K22" s="657"/>
      <c r="L22" s="150"/>
      <c r="M22" s="329"/>
      <c r="N22" s="156"/>
      <c r="O22" s="181"/>
      <c r="P22" s="47"/>
      <c r="Q22" s="8"/>
      <c r="R22" s="56"/>
      <c r="S22" s="314"/>
      <c r="V22" s="397"/>
      <c r="W22" s="408"/>
      <c r="X22" s="323"/>
      <c r="Y22" s="289"/>
      <c r="Z22" s="410"/>
      <c r="AA22" s="389"/>
      <c r="AB22" s="406"/>
      <c r="AC22" s="38"/>
      <c r="AD22" s="78"/>
    </row>
    <row r="23" spans="1:30" ht="15.75" hidden="1" thickBot="1" x14ac:dyDescent="0.3">
      <c r="A23" s="15"/>
      <c r="B23" s="48"/>
      <c r="C23" s="156"/>
      <c r="D23" s="87"/>
      <c r="E23" s="8" t="s">
        <v>12</v>
      </c>
      <c r="F23" s="56" t="s">
        <v>63</v>
      </c>
      <c r="G23" s="120">
        <v>12093.04</v>
      </c>
      <c r="K23" s="658"/>
      <c r="L23" s="214"/>
      <c r="M23" s="215"/>
      <c r="N23" s="216"/>
      <c r="O23" s="217"/>
      <c r="P23" s="210"/>
      <c r="Q23" s="41"/>
      <c r="R23" s="201"/>
      <c r="S23" s="173"/>
      <c r="V23" s="417">
        <v>3</v>
      </c>
      <c r="W23" s="416" t="s">
        <v>78</v>
      </c>
      <c r="X23" s="365"/>
      <c r="Y23" s="418"/>
      <c r="Z23" s="419"/>
      <c r="AA23" s="249"/>
      <c r="AB23" s="420"/>
      <c r="AC23" s="250"/>
      <c r="AD23" s="251"/>
    </row>
    <row r="24" spans="1:30" ht="15.75" customHeight="1" thickBot="1" x14ac:dyDescent="0.3">
      <c r="A24" s="636" t="s">
        <v>14</v>
      </c>
      <c r="B24" s="637"/>
      <c r="C24" s="637"/>
      <c r="D24" s="637"/>
      <c r="E24" s="637"/>
      <c r="F24" s="638"/>
      <c r="G24" s="82">
        <f>SUM(G15:G23)</f>
        <v>71919.48000000001</v>
      </c>
      <c r="K24" s="650" t="s">
        <v>14</v>
      </c>
      <c r="L24" s="651"/>
      <c r="M24" s="651"/>
      <c r="N24" s="651"/>
      <c r="O24" s="651"/>
      <c r="P24" s="651"/>
      <c r="Q24" s="651"/>
      <c r="R24" s="652"/>
      <c r="S24" s="82">
        <f>SUM(S15:S23)</f>
        <v>0</v>
      </c>
      <c r="V24" s="622" t="s">
        <v>14</v>
      </c>
      <c r="W24" s="606"/>
      <c r="X24" s="606"/>
      <c r="Y24" s="606"/>
      <c r="Z24" s="606"/>
      <c r="AA24" s="606"/>
      <c r="AB24" s="606"/>
      <c r="AC24" s="607"/>
      <c r="AD24" s="20">
        <f>SUM(AD15:AD23)</f>
        <v>101905.36</v>
      </c>
    </row>
    <row r="25" spans="1:30" ht="15.75" customHeight="1" thickBot="1" x14ac:dyDescent="0.3">
      <c r="A25" s="84">
        <v>1</v>
      </c>
      <c r="B25" s="62"/>
      <c r="C25" s="36"/>
      <c r="D25" s="19"/>
      <c r="E25" s="35"/>
      <c r="F25" s="49"/>
      <c r="G25" s="39"/>
      <c r="K25" s="623">
        <v>1</v>
      </c>
      <c r="L25" s="626" t="s">
        <v>112</v>
      </c>
      <c r="M25" s="626"/>
      <c r="N25" s="182"/>
      <c r="O25" s="546"/>
      <c r="P25" s="180"/>
      <c r="Q25" s="32"/>
      <c r="R25" s="31"/>
      <c r="S25" s="75"/>
      <c r="V25" s="473">
        <v>1</v>
      </c>
      <c r="W25" s="608" t="s">
        <v>143</v>
      </c>
      <c r="X25" s="387" t="s">
        <v>141</v>
      </c>
      <c r="Y25" s="182"/>
      <c r="Z25" s="599" t="s">
        <v>140</v>
      </c>
      <c r="AA25" s="546" t="s">
        <v>149</v>
      </c>
      <c r="AB25" s="439" t="s">
        <v>167</v>
      </c>
      <c r="AC25" s="44" t="s">
        <v>178</v>
      </c>
      <c r="AD25" s="117">
        <v>16572.07</v>
      </c>
    </row>
    <row r="26" spans="1:30" ht="15.75" customHeight="1" thickBot="1" x14ac:dyDescent="0.3">
      <c r="A26" s="218"/>
      <c r="B26" s="219"/>
      <c r="C26" s="90"/>
      <c r="D26" s="19"/>
      <c r="E26" s="19"/>
      <c r="F26" s="49"/>
      <c r="G26" s="65"/>
      <c r="K26" s="624"/>
      <c r="L26" s="627"/>
      <c r="M26" s="627"/>
      <c r="N26" s="87"/>
      <c r="O26" s="629"/>
      <c r="P26" s="51"/>
      <c r="Q26" s="32"/>
      <c r="R26" s="54"/>
      <c r="S26" s="75"/>
      <c r="V26" s="474"/>
      <c r="W26" s="609"/>
      <c r="X26" s="312" t="s">
        <v>147</v>
      </c>
      <c r="Y26" s="87"/>
      <c r="Z26" s="600"/>
      <c r="AA26" s="586"/>
      <c r="AB26" s="439"/>
      <c r="AC26" s="149"/>
      <c r="AD26" s="117"/>
    </row>
    <row r="27" spans="1:30" ht="15.75" hidden="1" customHeight="1" thickBot="1" x14ac:dyDescent="0.3">
      <c r="A27" s="218"/>
      <c r="B27" s="219"/>
      <c r="C27" s="90"/>
      <c r="D27" s="19"/>
      <c r="E27" s="19"/>
      <c r="F27" s="49"/>
      <c r="G27" s="65"/>
      <c r="K27" s="624"/>
      <c r="L27" s="627"/>
      <c r="M27" s="627"/>
      <c r="N27" s="87"/>
      <c r="O27" s="629"/>
      <c r="P27" s="51"/>
      <c r="Q27" s="32"/>
      <c r="R27" s="54"/>
      <c r="S27" s="75"/>
      <c r="V27" s="474"/>
      <c r="W27" s="609"/>
      <c r="X27" s="68"/>
      <c r="Y27" s="87"/>
      <c r="Z27" s="600"/>
      <c r="AA27" s="149"/>
      <c r="AB27" s="149"/>
      <c r="AC27" s="149"/>
      <c r="AD27" s="104"/>
    </row>
    <row r="28" spans="1:30" ht="15.75" hidden="1" customHeight="1" thickBot="1" x14ac:dyDescent="0.3">
      <c r="A28" s="218"/>
      <c r="B28" s="219"/>
      <c r="C28" s="90"/>
      <c r="D28" s="19"/>
      <c r="E28" s="19"/>
      <c r="F28" s="49"/>
      <c r="G28" s="65"/>
      <c r="K28" s="624"/>
      <c r="L28" s="627"/>
      <c r="M28" s="627"/>
      <c r="N28" s="87"/>
      <c r="O28" s="629"/>
      <c r="P28" s="51"/>
      <c r="Q28" s="32"/>
      <c r="R28" s="54"/>
      <c r="S28" s="75"/>
      <c r="V28" s="474"/>
      <c r="W28" s="609"/>
      <c r="X28" s="72"/>
      <c r="Y28" s="87"/>
      <c r="Z28" s="600"/>
      <c r="AA28" s="160"/>
      <c r="AB28" s="149"/>
      <c r="AC28" s="149"/>
      <c r="AD28" s="104"/>
    </row>
    <row r="29" spans="1:30" ht="15.75" hidden="1" customHeight="1" thickBot="1" x14ac:dyDescent="0.3">
      <c r="A29" s="218"/>
      <c r="B29" s="219"/>
      <c r="C29" s="90"/>
      <c r="D29" s="19"/>
      <c r="E29" s="19"/>
      <c r="F29" s="49"/>
      <c r="G29" s="65"/>
      <c r="K29" s="625"/>
      <c r="L29" s="628"/>
      <c r="M29" s="628"/>
      <c r="N29" s="112"/>
      <c r="O29" s="548"/>
      <c r="P29" s="90"/>
      <c r="Q29" s="19"/>
      <c r="R29" s="49"/>
      <c r="S29" s="65"/>
      <c r="V29" s="475"/>
      <c r="W29" s="610"/>
      <c r="X29" s="10"/>
      <c r="Y29" s="160"/>
      <c r="Z29" s="601"/>
      <c r="AA29" s="160"/>
      <c r="AB29" s="160"/>
      <c r="AC29" s="160"/>
      <c r="AD29" s="315"/>
    </row>
    <row r="30" spans="1:30" ht="15.75" customHeight="1" thickBot="1" x14ac:dyDescent="0.3">
      <c r="A30" s="642" t="s">
        <v>31</v>
      </c>
      <c r="B30" s="643"/>
      <c r="C30" s="643"/>
      <c r="D30" s="643"/>
      <c r="E30" s="643"/>
      <c r="F30" s="644"/>
      <c r="G30" s="65">
        <f>SUM(G25)</f>
        <v>0</v>
      </c>
      <c r="K30" s="617" t="s">
        <v>31</v>
      </c>
      <c r="L30" s="618"/>
      <c r="M30" s="618"/>
      <c r="N30" s="618"/>
      <c r="O30" s="618"/>
      <c r="P30" s="618"/>
      <c r="Q30" s="618"/>
      <c r="R30" s="619"/>
      <c r="S30" s="223">
        <f>SUM(S25)</f>
        <v>0</v>
      </c>
      <c r="U30" s="94"/>
      <c r="V30" s="617" t="s">
        <v>150</v>
      </c>
      <c r="W30" s="618"/>
      <c r="X30" s="618"/>
      <c r="Y30" s="618"/>
      <c r="Z30" s="618"/>
      <c r="AA30" s="618"/>
      <c r="AB30" s="618"/>
      <c r="AC30" s="619"/>
      <c r="AD30" s="164">
        <f>SUM(AD25:AD29)</f>
        <v>16572.07</v>
      </c>
    </row>
    <row r="31" spans="1:30" ht="15.75" hidden="1" customHeight="1" thickBot="1" x14ac:dyDescent="0.3">
      <c r="A31" s="85">
        <v>1</v>
      </c>
      <c r="B31" s="68" t="s">
        <v>40</v>
      </c>
      <c r="C31" s="34" t="s">
        <v>37</v>
      </c>
      <c r="D31" s="26" t="s">
        <v>64</v>
      </c>
      <c r="E31" s="35" t="s">
        <v>12</v>
      </c>
      <c r="F31" s="83" t="s">
        <v>65</v>
      </c>
      <c r="G31" s="151">
        <v>17988.73</v>
      </c>
      <c r="K31" s="589">
        <v>1</v>
      </c>
      <c r="L31" s="575" t="s">
        <v>79</v>
      </c>
      <c r="M31" s="630" t="s">
        <v>117</v>
      </c>
      <c r="N31" s="34" t="s">
        <v>37</v>
      </c>
      <c r="O31" s="553" t="s">
        <v>113</v>
      </c>
      <c r="P31" s="51" t="s">
        <v>51</v>
      </c>
      <c r="Q31" s="27" t="s">
        <v>12</v>
      </c>
      <c r="R31" s="83" t="s">
        <v>116</v>
      </c>
      <c r="S31" s="40">
        <v>76384.22</v>
      </c>
      <c r="V31" s="589">
        <v>1</v>
      </c>
      <c r="W31" s="487" t="s">
        <v>79</v>
      </c>
      <c r="X31" s="468"/>
      <c r="Y31" s="34"/>
      <c r="Z31" s="489"/>
      <c r="AA31" s="454"/>
      <c r="AB31" s="135"/>
      <c r="AC31" s="55"/>
      <c r="AD31" s="53"/>
    </row>
    <row r="32" spans="1:30" ht="15.75" hidden="1" customHeight="1" thickBot="1" x14ac:dyDescent="0.3">
      <c r="A32" s="154">
        <v>2</v>
      </c>
      <c r="B32" s="108" t="s">
        <v>45</v>
      </c>
      <c r="C32" s="32" t="s">
        <v>32</v>
      </c>
      <c r="D32" s="152" t="s">
        <v>66</v>
      </c>
      <c r="E32" s="32" t="s">
        <v>12</v>
      </c>
      <c r="F32" s="384" t="s">
        <v>67</v>
      </c>
      <c r="G32" s="153">
        <v>89650.86</v>
      </c>
      <c r="K32" s="590"/>
      <c r="L32" s="578"/>
      <c r="M32" s="631"/>
      <c r="N32" s="32" t="s">
        <v>32</v>
      </c>
      <c r="O32" s="547"/>
      <c r="P32" s="152"/>
      <c r="Q32" s="2"/>
      <c r="R32" s="44"/>
      <c r="S32" s="14"/>
      <c r="V32" s="590"/>
      <c r="W32" s="443"/>
      <c r="X32" s="453"/>
      <c r="Y32" s="19"/>
      <c r="Z32" s="444"/>
      <c r="AA32" s="466"/>
      <c r="AB32" s="77"/>
      <c r="AC32" s="44"/>
      <c r="AD32" s="50"/>
    </row>
    <row r="33" spans="1:30" ht="15.75" hidden="1" customHeight="1" thickBot="1" x14ac:dyDescent="0.3">
      <c r="A33" s="85">
        <v>1</v>
      </c>
      <c r="B33" s="68" t="s">
        <v>40</v>
      </c>
      <c r="C33" s="34" t="s">
        <v>37</v>
      </c>
      <c r="D33" s="26" t="s">
        <v>64</v>
      </c>
      <c r="E33" s="35" t="s">
        <v>12</v>
      </c>
      <c r="F33" s="83" t="s">
        <v>65</v>
      </c>
      <c r="G33" s="151">
        <v>17988.73</v>
      </c>
      <c r="K33" s="589">
        <v>1</v>
      </c>
      <c r="L33" s="575" t="s">
        <v>79</v>
      </c>
      <c r="M33" s="630" t="s">
        <v>117</v>
      </c>
      <c r="N33" s="34" t="s">
        <v>37</v>
      </c>
      <c r="O33" s="553" t="s">
        <v>113</v>
      </c>
      <c r="P33" s="51" t="s">
        <v>51</v>
      </c>
      <c r="Q33" s="27" t="s">
        <v>12</v>
      </c>
      <c r="R33" s="83" t="s">
        <v>116</v>
      </c>
      <c r="S33" s="40">
        <v>76384.22</v>
      </c>
      <c r="V33" s="591"/>
      <c r="W33" s="469"/>
      <c r="X33" s="453"/>
      <c r="Y33" s="106"/>
      <c r="Z33" s="457"/>
      <c r="AA33" s="466"/>
      <c r="AB33" s="102"/>
      <c r="AC33" s="38"/>
      <c r="AD33" s="111"/>
    </row>
    <row r="34" spans="1:30" ht="15.75" hidden="1" customHeight="1" thickBot="1" x14ac:dyDescent="0.3">
      <c r="A34" s="421"/>
      <c r="B34" s="108"/>
      <c r="C34" s="32"/>
      <c r="D34" s="26"/>
      <c r="E34" s="32"/>
      <c r="F34" s="83"/>
      <c r="G34" s="153"/>
      <c r="K34" s="590"/>
      <c r="L34" s="578"/>
      <c r="M34" s="631"/>
      <c r="N34" s="32"/>
      <c r="O34" s="547"/>
      <c r="P34" s="51"/>
      <c r="Q34" s="10"/>
      <c r="R34" s="422"/>
      <c r="S34" s="314"/>
      <c r="V34" s="591"/>
      <c r="W34" s="455"/>
      <c r="X34" s="453"/>
      <c r="Y34" s="9"/>
      <c r="Z34" s="440"/>
      <c r="AA34" s="466"/>
      <c r="AB34" s="2"/>
      <c r="AC34" s="44"/>
      <c r="AD34" s="50"/>
    </row>
    <row r="35" spans="1:30" ht="15.75" hidden="1" customHeight="1" thickBot="1" x14ac:dyDescent="0.3">
      <c r="A35" s="154">
        <v>2</v>
      </c>
      <c r="B35" s="108" t="s">
        <v>45</v>
      </c>
      <c r="C35" s="32" t="s">
        <v>32</v>
      </c>
      <c r="D35" s="152" t="s">
        <v>66</v>
      </c>
      <c r="E35" s="32" t="s">
        <v>12</v>
      </c>
      <c r="F35" s="31" t="s">
        <v>67</v>
      </c>
      <c r="G35" s="153">
        <v>89650.86</v>
      </c>
      <c r="K35" s="590"/>
      <c r="L35" s="578"/>
      <c r="M35" s="631"/>
      <c r="N35" s="32" t="s">
        <v>32</v>
      </c>
      <c r="O35" s="547"/>
      <c r="P35" s="152"/>
      <c r="Q35" s="2"/>
      <c r="R35" s="44"/>
      <c r="S35" s="14"/>
      <c r="V35" s="592"/>
      <c r="W35" s="456"/>
      <c r="X35" s="451"/>
      <c r="Y35" s="19"/>
      <c r="Z35" s="449"/>
      <c r="AA35" s="467"/>
      <c r="AB35" s="41"/>
      <c r="AC35" s="38"/>
      <c r="AD35" s="111"/>
    </row>
    <row r="36" spans="1:30" ht="15.75" customHeight="1" thickBot="1" x14ac:dyDescent="0.3">
      <c r="A36" s="605" t="s">
        <v>33</v>
      </c>
      <c r="B36" s="620"/>
      <c r="C36" s="620"/>
      <c r="D36" s="620"/>
      <c r="E36" s="620"/>
      <c r="F36" s="621"/>
      <c r="G36" s="165" t="e">
        <f>G33+G35+#REF!</f>
        <v>#REF!</v>
      </c>
      <c r="K36" s="622" t="s">
        <v>52</v>
      </c>
      <c r="L36" s="606"/>
      <c r="M36" s="606"/>
      <c r="N36" s="606"/>
      <c r="O36" s="606"/>
      <c r="P36" s="606"/>
      <c r="Q36" s="606"/>
      <c r="R36" s="607"/>
      <c r="S36" s="266" t="e">
        <f>S33+S35+#REF!</f>
        <v>#REF!</v>
      </c>
      <c r="V36" s="605" t="s">
        <v>52</v>
      </c>
      <c r="W36" s="606"/>
      <c r="X36" s="606"/>
      <c r="Y36" s="606"/>
      <c r="Z36" s="606"/>
      <c r="AA36" s="606"/>
      <c r="AB36" s="606"/>
      <c r="AC36" s="607"/>
      <c r="AD36" s="266">
        <f>AD33+AD35+AD31+AD34+AD32</f>
        <v>0</v>
      </c>
    </row>
    <row r="37" spans="1:30" ht="15.75" customHeight="1" thickBot="1" x14ac:dyDescent="0.3">
      <c r="A37" s="254"/>
      <c r="B37" s="255"/>
      <c r="C37" s="255"/>
      <c r="D37" s="255"/>
      <c r="E37" s="255"/>
      <c r="F37" s="255"/>
      <c r="G37" s="165"/>
      <c r="K37" s="252"/>
      <c r="L37" s="253"/>
      <c r="M37" s="253"/>
      <c r="N37" s="253"/>
      <c r="O37" s="253"/>
      <c r="P37" s="253"/>
      <c r="Q37" s="253"/>
      <c r="R37" s="253"/>
      <c r="S37" s="224"/>
      <c r="V37" s="611">
        <v>1</v>
      </c>
      <c r="W37" s="596" t="s">
        <v>119</v>
      </c>
      <c r="X37" s="27" t="s">
        <v>141</v>
      </c>
      <c r="Y37" s="260"/>
      <c r="Z37" s="593" t="s">
        <v>180</v>
      </c>
      <c r="AA37" s="553" t="s">
        <v>181</v>
      </c>
      <c r="AB37" s="546" t="s">
        <v>12</v>
      </c>
      <c r="AC37" s="560" t="s">
        <v>182</v>
      </c>
      <c r="AD37" s="595">
        <v>53187.35</v>
      </c>
    </row>
    <row r="38" spans="1:30" ht="15.75" customHeight="1" thickBot="1" x14ac:dyDescent="0.3">
      <c r="A38" s="392"/>
      <c r="B38" s="393"/>
      <c r="C38" s="393"/>
      <c r="D38" s="393"/>
      <c r="E38" s="393"/>
      <c r="F38" s="393"/>
      <c r="G38" s="165"/>
      <c r="K38" s="394"/>
      <c r="L38" s="395"/>
      <c r="M38" s="395"/>
      <c r="N38" s="395"/>
      <c r="O38" s="395"/>
      <c r="P38" s="395"/>
      <c r="Q38" s="395"/>
      <c r="R38" s="395"/>
      <c r="S38" s="224"/>
      <c r="V38" s="612"/>
      <c r="W38" s="597"/>
      <c r="X38" s="10" t="s">
        <v>179</v>
      </c>
      <c r="Y38" s="426"/>
      <c r="Z38" s="594"/>
      <c r="AA38" s="547"/>
      <c r="AB38" s="586"/>
      <c r="AC38" s="587"/>
      <c r="AD38" s="586"/>
    </row>
    <row r="39" spans="1:30" ht="15.75" hidden="1" customHeight="1" thickBot="1" x14ac:dyDescent="0.3">
      <c r="A39" s="254"/>
      <c r="B39" s="255"/>
      <c r="C39" s="255"/>
      <c r="D39" s="255"/>
      <c r="E39" s="255"/>
      <c r="F39" s="255"/>
      <c r="G39" s="165"/>
      <c r="K39" s="252"/>
      <c r="L39" s="253"/>
      <c r="M39" s="253"/>
      <c r="N39" s="253"/>
      <c r="O39" s="253"/>
      <c r="P39" s="253"/>
      <c r="Q39" s="253"/>
      <c r="R39" s="253"/>
      <c r="S39" s="224"/>
      <c r="V39" s="613"/>
      <c r="W39" s="598"/>
      <c r="X39" s="10"/>
      <c r="Y39" s="427"/>
      <c r="Z39" s="505"/>
      <c r="AA39" s="547"/>
      <c r="AB39" s="400"/>
      <c r="AC39" s="45"/>
      <c r="AD39" s="315"/>
    </row>
    <row r="40" spans="1:30" ht="15.75" customHeight="1" thickBot="1" x14ac:dyDescent="0.3">
      <c r="A40" s="254"/>
      <c r="B40" s="255"/>
      <c r="C40" s="255"/>
      <c r="D40" s="255"/>
      <c r="E40" s="255"/>
      <c r="F40" s="255"/>
      <c r="G40" s="165"/>
      <c r="K40" s="252"/>
      <c r="L40" s="253"/>
      <c r="M40" s="253"/>
      <c r="N40" s="253"/>
      <c r="O40" s="253"/>
      <c r="P40" s="253"/>
      <c r="Q40" s="253"/>
      <c r="R40" s="253"/>
      <c r="S40" s="224"/>
      <c r="V40" s="428">
        <v>2</v>
      </c>
      <c r="W40" s="602" t="s">
        <v>119</v>
      </c>
      <c r="X40" s="51" t="s">
        <v>146</v>
      </c>
      <c r="Y40" s="519"/>
      <c r="Z40" s="527" t="s">
        <v>184</v>
      </c>
      <c r="AA40" s="614" t="s">
        <v>185</v>
      </c>
      <c r="AB40" s="452" t="s">
        <v>12</v>
      </c>
      <c r="AC40" s="109" t="s">
        <v>186</v>
      </c>
      <c r="AD40" s="128">
        <v>57953.24</v>
      </c>
    </row>
    <row r="41" spans="1:30" ht="15.75" customHeight="1" thickBot="1" x14ac:dyDescent="0.3">
      <c r="A41" s="500"/>
      <c r="B41" s="501"/>
      <c r="C41" s="501"/>
      <c r="D41" s="501"/>
      <c r="E41" s="501"/>
      <c r="F41" s="501"/>
      <c r="G41" s="165"/>
      <c r="K41" s="502"/>
      <c r="L41" s="503"/>
      <c r="M41" s="503"/>
      <c r="N41" s="503"/>
      <c r="O41" s="503"/>
      <c r="P41" s="503"/>
      <c r="Q41" s="503"/>
      <c r="R41" s="503"/>
      <c r="S41" s="224"/>
      <c r="V41" s="518"/>
      <c r="W41" s="603"/>
      <c r="X41" s="52" t="s">
        <v>183</v>
      </c>
      <c r="Y41" s="520"/>
      <c r="Z41" s="246"/>
      <c r="AA41" s="615"/>
      <c r="AB41" s="256" t="s">
        <v>12</v>
      </c>
      <c r="AC41" s="110" t="s">
        <v>187</v>
      </c>
      <c r="AD41" s="117">
        <v>8865.19</v>
      </c>
    </row>
    <row r="42" spans="1:30" ht="15.75" customHeight="1" thickBot="1" x14ac:dyDescent="0.3">
      <c r="A42" s="254"/>
      <c r="B42" s="255"/>
      <c r="C42" s="255"/>
      <c r="D42" s="255"/>
      <c r="E42" s="255"/>
      <c r="F42" s="255"/>
      <c r="G42" s="165"/>
      <c r="K42" s="252"/>
      <c r="L42" s="253"/>
      <c r="M42" s="253"/>
      <c r="N42" s="253"/>
      <c r="O42" s="253"/>
      <c r="P42" s="253"/>
      <c r="Q42" s="253"/>
      <c r="R42" s="253"/>
      <c r="S42" s="224"/>
      <c r="V42" s="398"/>
      <c r="W42" s="604"/>
      <c r="X42" s="52"/>
      <c r="Y42" s="521"/>
      <c r="Z42" s="490"/>
      <c r="AA42" s="616"/>
      <c r="AB42" s="400" t="s">
        <v>12</v>
      </c>
      <c r="AC42" s="144" t="s">
        <v>188</v>
      </c>
      <c r="AD42" s="247">
        <v>8454.6299999999992</v>
      </c>
    </row>
    <row r="43" spans="1:30" ht="15.75" customHeight="1" thickBot="1" x14ac:dyDescent="0.3">
      <c r="A43" s="254"/>
      <c r="B43" s="255"/>
      <c r="C43" s="255"/>
      <c r="D43" s="255"/>
      <c r="E43" s="255"/>
      <c r="F43" s="255"/>
      <c r="G43" s="165"/>
      <c r="K43" s="252"/>
      <c r="L43" s="253"/>
      <c r="M43" s="253"/>
      <c r="N43" s="253"/>
      <c r="O43" s="253"/>
      <c r="P43" s="253"/>
      <c r="Q43" s="253"/>
      <c r="R43" s="253"/>
      <c r="S43" s="224"/>
      <c r="V43" s="694">
        <v>3</v>
      </c>
      <c r="W43" s="697" t="s">
        <v>119</v>
      </c>
      <c r="X43" s="432" t="s">
        <v>146</v>
      </c>
      <c r="Y43" s="522"/>
      <c r="Z43" s="715" t="s">
        <v>191</v>
      </c>
      <c r="AA43" s="614" t="s">
        <v>190</v>
      </c>
      <c r="AB43" s="546" t="s">
        <v>12</v>
      </c>
      <c r="AC43" s="560" t="s">
        <v>192</v>
      </c>
      <c r="AD43" s="585">
        <v>22876.49</v>
      </c>
    </row>
    <row r="44" spans="1:30" ht="15.75" customHeight="1" thickBot="1" x14ac:dyDescent="0.3">
      <c r="A44" s="445"/>
      <c r="B44" s="446"/>
      <c r="C44" s="446"/>
      <c r="D44" s="446"/>
      <c r="E44" s="446"/>
      <c r="F44" s="446"/>
      <c r="G44" s="165"/>
      <c r="K44" s="447"/>
      <c r="L44" s="448"/>
      <c r="M44" s="448"/>
      <c r="N44" s="448"/>
      <c r="O44" s="448"/>
      <c r="P44" s="448"/>
      <c r="Q44" s="448"/>
      <c r="R44" s="448"/>
      <c r="S44" s="224"/>
      <c r="V44" s="695"/>
      <c r="W44" s="698"/>
      <c r="X44" s="525" t="s">
        <v>189</v>
      </c>
      <c r="Y44" s="523"/>
      <c r="Z44" s="716"/>
      <c r="AA44" s="615"/>
      <c r="AB44" s="586"/>
      <c r="AC44" s="587"/>
      <c r="AD44" s="588"/>
    </row>
    <row r="45" spans="1:30" ht="15.75" hidden="1" customHeight="1" thickBot="1" x14ac:dyDescent="0.3">
      <c r="A45" s="254"/>
      <c r="B45" s="255"/>
      <c r="C45" s="255"/>
      <c r="D45" s="255"/>
      <c r="E45" s="255"/>
      <c r="F45" s="255"/>
      <c r="G45" s="165"/>
      <c r="K45" s="252"/>
      <c r="L45" s="253"/>
      <c r="M45" s="253"/>
      <c r="N45" s="253"/>
      <c r="O45" s="253"/>
      <c r="P45" s="253"/>
      <c r="Q45" s="253"/>
      <c r="R45" s="253"/>
      <c r="S45" s="224"/>
      <c r="V45" s="696"/>
      <c r="W45" s="699"/>
      <c r="X45" s="386"/>
      <c r="Y45" s="524"/>
      <c r="Z45" s="717"/>
      <c r="AA45" s="616"/>
      <c r="AB45" s="471"/>
      <c r="AC45" s="73"/>
      <c r="AD45" s="78"/>
    </row>
    <row r="46" spans="1:30" ht="15.75" customHeight="1" thickBot="1" x14ac:dyDescent="0.3">
      <c r="A46" s="254"/>
      <c r="B46" s="255"/>
      <c r="C46" s="255"/>
      <c r="D46" s="255"/>
      <c r="E46" s="255"/>
      <c r="F46" s="255"/>
      <c r="G46" s="165"/>
      <c r="K46" s="252"/>
      <c r="L46" s="253"/>
      <c r="M46" s="253"/>
      <c r="N46" s="253"/>
      <c r="O46" s="253"/>
      <c r="P46" s="253"/>
      <c r="Q46" s="253"/>
      <c r="R46" s="253"/>
      <c r="S46" s="224"/>
      <c r="V46" s="694">
        <v>4</v>
      </c>
      <c r="W46" s="569" t="s">
        <v>119</v>
      </c>
      <c r="X46" s="87" t="s">
        <v>146</v>
      </c>
      <c r="Y46" s="522"/>
      <c r="Z46" s="581" t="s">
        <v>203</v>
      </c>
      <c r="AA46" s="387" t="s">
        <v>204</v>
      </c>
      <c r="AB46" s="583" t="s">
        <v>12</v>
      </c>
      <c r="AC46" s="179" t="s">
        <v>205</v>
      </c>
      <c r="AD46" s="209">
        <v>25000</v>
      </c>
    </row>
    <row r="47" spans="1:30" ht="15.75" customHeight="1" thickBot="1" x14ac:dyDescent="0.3">
      <c r="A47" s="361"/>
      <c r="B47" s="362"/>
      <c r="C47" s="362"/>
      <c r="D47" s="362"/>
      <c r="E47" s="362"/>
      <c r="F47" s="362"/>
      <c r="G47" s="165"/>
      <c r="K47" s="356"/>
      <c r="L47" s="357"/>
      <c r="M47" s="357"/>
      <c r="N47" s="357"/>
      <c r="O47" s="357"/>
      <c r="P47" s="357"/>
      <c r="Q47" s="357"/>
      <c r="R47" s="357"/>
      <c r="S47" s="224"/>
      <c r="V47" s="695"/>
      <c r="W47" s="725"/>
      <c r="X47" s="87" t="s">
        <v>202</v>
      </c>
      <c r="Y47" s="523"/>
      <c r="Z47" s="582"/>
      <c r="AA47" s="497"/>
      <c r="AB47" s="584"/>
      <c r="AC47" s="10"/>
      <c r="AD47" s="10"/>
    </row>
    <row r="48" spans="1:30" ht="15.75" hidden="1" customHeight="1" thickBot="1" x14ac:dyDescent="0.3">
      <c r="A48" s="361"/>
      <c r="B48" s="362"/>
      <c r="C48" s="362"/>
      <c r="D48" s="362"/>
      <c r="E48" s="362"/>
      <c r="F48" s="362"/>
      <c r="G48" s="165"/>
      <c r="K48" s="356"/>
      <c r="L48" s="357"/>
      <c r="M48" s="357"/>
      <c r="N48" s="357"/>
      <c r="O48" s="357"/>
      <c r="P48" s="357"/>
      <c r="Q48" s="357"/>
      <c r="R48" s="357"/>
      <c r="S48" s="224"/>
      <c r="V48" s="695"/>
      <c r="W48" s="725"/>
      <c r="X48" s="401"/>
      <c r="Y48" s="367"/>
      <c r="Z48" s="505"/>
      <c r="AA48" s="391"/>
      <c r="AB48" s="364"/>
      <c r="AC48" s="144"/>
      <c r="AD48" s="247"/>
    </row>
    <row r="49" spans="1:33" ht="15.75" customHeight="1" x14ac:dyDescent="0.25">
      <c r="A49" s="167">
        <v>1</v>
      </c>
      <c r="B49" s="168" t="s">
        <v>45</v>
      </c>
      <c r="C49" s="97" t="s">
        <v>68</v>
      </c>
      <c r="D49" s="97" t="s">
        <v>69</v>
      </c>
      <c r="E49" s="97" t="s">
        <v>12</v>
      </c>
      <c r="F49" s="109" t="s">
        <v>71</v>
      </c>
      <c r="G49" s="79">
        <v>291641.86</v>
      </c>
      <c r="K49" s="677">
        <v>1</v>
      </c>
      <c r="L49" s="680" t="s">
        <v>119</v>
      </c>
      <c r="M49" s="220"/>
      <c r="N49" s="97"/>
      <c r="O49" s="97"/>
      <c r="P49" s="97"/>
      <c r="Q49" s="97"/>
      <c r="R49" s="97"/>
      <c r="S49" s="226"/>
      <c r="V49" s="723">
        <v>5</v>
      </c>
      <c r="W49" s="569" t="s">
        <v>119</v>
      </c>
      <c r="X49" s="51" t="s">
        <v>146</v>
      </c>
      <c r="Y49" s="97"/>
      <c r="Z49" s="707" t="s">
        <v>207</v>
      </c>
      <c r="AA49" s="387" t="s">
        <v>208</v>
      </c>
      <c r="AB49" s="718" t="s">
        <v>12</v>
      </c>
      <c r="AC49" s="560" t="s">
        <v>209</v>
      </c>
      <c r="AD49" s="585">
        <v>14954.05</v>
      </c>
    </row>
    <row r="50" spans="1:33" ht="15.75" customHeight="1" thickBot="1" x14ac:dyDescent="0.3">
      <c r="A50" s="169"/>
      <c r="B50" s="2" t="s">
        <v>70</v>
      </c>
      <c r="C50" s="2"/>
      <c r="D50" s="2"/>
      <c r="E50" s="2" t="s">
        <v>12</v>
      </c>
      <c r="F50" s="110" t="s">
        <v>72</v>
      </c>
      <c r="G50" s="14">
        <v>144718.13</v>
      </c>
      <c r="K50" s="678"/>
      <c r="L50" s="570"/>
      <c r="M50" s="2"/>
      <c r="N50" s="2"/>
      <c r="O50" s="2"/>
      <c r="P50" s="2"/>
      <c r="Q50" s="2"/>
      <c r="R50" s="2"/>
      <c r="S50" s="227"/>
      <c r="V50" s="724"/>
      <c r="W50" s="711"/>
      <c r="X50" s="52" t="s">
        <v>206</v>
      </c>
      <c r="Y50" s="41"/>
      <c r="Z50" s="594"/>
      <c r="AA50" s="310"/>
      <c r="AB50" s="549"/>
      <c r="AC50" s="550"/>
      <c r="AD50" s="551"/>
    </row>
    <row r="51" spans="1:33" ht="15.75" customHeight="1" x14ac:dyDescent="0.25">
      <c r="A51" s="169"/>
      <c r="B51" s="155"/>
      <c r="C51" s="2"/>
      <c r="D51" s="2"/>
      <c r="E51" s="2" t="s">
        <v>12</v>
      </c>
      <c r="F51" s="110" t="s">
        <v>73</v>
      </c>
      <c r="G51" s="14">
        <v>135571.5</v>
      </c>
      <c r="K51" s="678"/>
      <c r="L51" s="570"/>
      <c r="M51" s="155"/>
      <c r="N51" s="2"/>
      <c r="O51" s="2"/>
      <c r="P51" s="2"/>
      <c r="Q51" s="2"/>
      <c r="R51" s="110"/>
      <c r="S51" s="14"/>
      <c r="V51" s="720">
        <v>6</v>
      </c>
      <c r="W51" s="708" t="s">
        <v>119</v>
      </c>
      <c r="X51" s="89" t="s">
        <v>146</v>
      </c>
      <c r="Y51" s="135"/>
      <c r="Z51" s="528" t="s">
        <v>144</v>
      </c>
      <c r="AA51" s="27" t="s">
        <v>214</v>
      </c>
      <c r="AB51" s="256" t="s">
        <v>12</v>
      </c>
      <c r="AC51" s="44" t="s">
        <v>215</v>
      </c>
      <c r="AD51" s="104">
        <v>8149</v>
      </c>
    </row>
    <row r="52" spans="1:33" ht="18" customHeight="1" thickBot="1" x14ac:dyDescent="0.3">
      <c r="A52" s="169"/>
      <c r="B52" s="155"/>
      <c r="C52" s="2"/>
      <c r="D52" s="2"/>
      <c r="E52" s="2"/>
      <c r="F52" s="110"/>
      <c r="G52" s="14"/>
      <c r="K52" s="678"/>
      <c r="L52" s="570"/>
      <c r="M52" s="155"/>
      <c r="N52" s="2"/>
      <c r="O52" s="2"/>
      <c r="P52" s="2"/>
      <c r="Q52" s="2"/>
      <c r="R52" s="110"/>
      <c r="S52" s="14"/>
      <c r="V52" s="721"/>
      <c r="W52" s="709"/>
      <c r="X52" s="57" t="s">
        <v>213</v>
      </c>
      <c r="Y52" s="76"/>
      <c r="Z52" s="490"/>
      <c r="AA52" s="433"/>
      <c r="AB52" s="412" t="s">
        <v>12</v>
      </c>
      <c r="AC52" s="38" t="s">
        <v>216</v>
      </c>
      <c r="AD52" s="125">
        <v>8562.42</v>
      </c>
    </row>
    <row r="53" spans="1:33" ht="15.75" customHeight="1" thickBot="1" x14ac:dyDescent="0.3">
      <c r="A53" s="169"/>
      <c r="B53" s="155"/>
      <c r="C53" s="2"/>
      <c r="D53" s="2"/>
      <c r="E53" s="2"/>
      <c r="F53" s="110"/>
      <c r="G53" s="14"/>
      <c r="K53" s="678"/>
      <c r="L53" s="570"/>
      <c r="M53" s="155"/>
      <c r="N53" s="2"/>
      <c r="O53" s="2"/>
      <c r="P53" s="2"/>
      <c r="Q53" s="2"/>
      <c r="R53" s="110"/>
      <c r="S53" s="14"/>
      <c r="V53" s="722"/>
      <c r="W53" s="710"/>
      <c r="X53" s="441"/>
      <c r="Y53" s="102"/>
      <c r="Z53" s="499"/>
      <c r="AA53" s="449"/>
      <c r="AB53" s="256" t="s">
        <v>12</v>
      </c>
      <c r="AC53" s="44" t="s">
        <v>217</v>
      </c>
      <c r="AD53" s="104">
        <v>7406.87</v>
      </c>
    </row>
    <row r="54" spans="1:33" ht="15.75" customHeight="1" thickBot="1" x14ac:dyDescent="0.3">
      <c r="A54" s="154"/>
      <c r="B54" s="99"/>
      <c r="C54" s="8"/>
      <c r="D54" s="8"/>
      <c r="E54" s="8"/>
      <c r="F54" s="144"/>
      <c r="G54" s="158"/>
      <c r="K54" s="678"/>
      <c r="L54" s="570"/>
      <c r="M54" s="99"/>
      <c r="N54" s="8"/>
      <c r="O54" s="8"/>
      <c r="P54" s="8"/>
      <c r="Q54" s="8"/>
      <c r="R54" s="144"/>
      <c r="S54" s="158"/>
      <c r="V54" s="654">
        <v>7</v>
      </c>
      <c r="W54" s="698" t="s">
        <v>119</v>
      </c>
      <c r="X54" s="51" t="s">
        <v>146</v>
      </c>
      <c r="Y54" s="124"/>
      <c r="Z54" s="528" t="s">
        <v>137</v>
      </c>
      <c r="AA54" s="27" t="s">
        <v>211</v>
      </c>
      <c r="AB54" s="494" t="s">
        <v>12</v>
      </c>
      <c r="AC54" s="496" t="s">
        <v>212</v>
      </c>
      <c r="AD54" s="526">
        <v>461132.47</v>
      </c>
    </row>
    <row r="55" spans="1:33" ht="15.75" customHeight="1" thickBot="1" x14ac:dyDescent="0.3">
      <c r="A55" s="154"/>
      <c r="B55" s="99"/>
      <c r="C55" s="8"/>
      <c r="D55" s="8"/>
      <c r="E55" s="8"/>
      <c r="F55" s="144"/>
      <c r="G55" s="158"/>
      <c r="K55" s="678"/>
      <c r="L55" s="570"/>
      <c r="M55" s="99"/>
      <c r="N55" s="8"/>
      <c r="O55" s="8"/>
      <c r="P55" s="8"/>
      <c r="Q55" s="8"/>
      <c r="R55" s="144"/>
      <c r="S55" s="158"/>
      <c r="V55" s="654"/>
      <c r="W55" s="713"/>
      <c r="X55" s="47" t="s">
        <v>210</v>
      </c>
      <c r="Y55" s="76"/>
      <c r="Z55" s="490"/>
      <c r="AA55" s="10"/>
      <c r="AB55" s="494"/>
      <c r="AC55" s="496"/>
      <c r="AD55" s="526"/>
    </row>
    <row r="56" spans="1:33" ht="15.75" customHeight="1" x14ac:dyDescent="0.25">
      <c r="A56" s="154"/>
      <c r="B56" s="99"/>
      <c r="C56" s="8"/>
      <c r="D56" s="8"/>
      <c r="E56" s="8"/>
      <c r="F56" s="144"/>
      <c r="G56" s="158"/>
      <c r="K56" s="678"/>
      <c r="L56" s="570"/>
      <c r="M56" s="99"/>
      <c r="N56" s="8"/>
      <c r="O56" s="8"/>
      <c r="P56" s="8"/>
      <c r="Q56" s="8"/>
      <c r="R56" s="144"/>
      <c r="S56" s="158"/>
      <c r="V56" s="675">
        <v>8</v>
      </c>
      <c r="W56" s="563" t="s">
        <v>119</v>
      </c>
      <c r="X56" s="180" t="s">
        <v>146</v>
      </c>
      <c r="Y56" s="538"/>
      <c r="Z56" s="728" t="s">
        <v>219</v>
      </c>
      <c r="AA56" s="37" t="s">
        <v>220</v>
      </c>
      <c r="AB56" s="539" t="s">
        <v>12</v>
      </c>
      <c r="AC56" s="384" t="s">
        <v>221</v>
      </c>
      <c r="AD56" s="225">
        <v>30873.26</v>
      </c>
      <c r="AG56" s="94"/>
    </row>
    <row r="57" spans="1:33" ht="15.75" customHeight="1" thickBot="1" x14ac:dyDescent="0.3">
      <c r="A57" s="154"/>
      <c r="B57" s="99"/>
      <c r="C57" s="8"/>
      <c r="D57" s="8"/>
      <c r="E57" s="8"/>
      <c r="F57" s="144"/>
      <c r="G57" s="158"/>
      <c r="K57" s="678"/>
      <c r="L57" s="570"/>
      <c r="M57" s="99"/>
      <c r="N57" s="8"/>
      <c r="O57" s="8"/>
      <c r="P57" s="8"/>
      <c r="Q57" s="8"/>
      <c r="R57" s="144"/>
      <c r="S57" s="158"/>
      <c r="V57" s="676"/>
      <c r="W57" s="565"/>
      <c r="X57" s="210" t="s">
        <v>218</v>
      </c>
      <c r="Y57" s="540"/>
      <c r="Z57" s="729"/>
      <c r="AA57" s="43"/>
      <c r="AB57" s="412"/>
      <c r="AC57" s="38"/>
      <c r="AD57" s="111"/>
    </row>
    <row r="58" spans="1:33" ht="15.75" hidden="1" customHeight="1" x14ac:dyDescent="0.25">
      <c r="A58" s="154"/>
      <c r="B58" s="99"/>
      <c r="C58" s="8"/>
      <c r="D58" s="8"/>
      <c r="E58" s="8"/>
      <c r="F58" s="144"/>
      <c r="G58" s="158"/>
      <c r="K58" s="678"/>
      <c r="L58" s="570"/>
      <c r="M58" s="99"/>
      <c r="N58" s="8"/>
      <c r="O58" s="8"/>
      <c r="P58" s="8"/>
      <c r="Q58" s="8"/>
      <c r="R58" s="144"/>
      <c r="S58" s="158"/>
      <c r="V58" s="688">
        <v>10</v>
      </c>
      <c r="W58" s="569" t="s">
        <v>119</v>
      </c>
      <c r="X58" s="332"/>
      <c r="Y58" s="326"/>
      <c r="Z58" s="702"/>
      <c r="AA58" s="553"/>
      <c r="AB58" s="295"/>
      <c r="AC58" s="55"/>
      <c r="AD58" s="53"/>
    </row>
    <row r="59" spans="1:33" ht="15.75" hidden="1" customHeight="1" thickBot="1" x14ac:dyDescent="0.3">
      <c r="A59" s="154"/>
      <c r="B59" s="99"/>
      <c r="C59" s="8"/>
      <c r="D59" s="8"/>
      <c r="E59" s="8"/>
      <c r="F59" s="144"/>
      <c r="G59" s="158"/>
      <c r="K59" s="678"/>
      <c r="L59" s="570"/>
      <c r="M59" s="99"/>
      <c r="N59" s="8"/>
      <c r="O59" s="8"/>
      <c r="P59" s="8"/>
      <c r="Q59" s="8"/>
      <c r="R59" s="144"/>
      <c r="S59" s="158"/>
      <c r="V59" s="689"/>
      <c r="W59" s="712"/>
      <c r="X59" s="714"/>
      <c r="Y59" s="261"/>
      <c r="Z59" s="719"/>
      <c r="AA59" s="547"/>
      <c r="AB59" s="296"/>
      <c r="AC59" s="44"/>
      <c r="AD59" s="50"/>
    </row>
    <row r="60" spans="1:33" ht="15.75" hidden="1" customHeight="1" thickBot="1" x14ac:dyDescent="0.3">
      <c r="A60" s="154"/>
      <c r="B60" s="99"/>
      <c r="C60" s="8"/>
      <c r="D60" s="8"/>
      <c r="E60" s="8"/>
      <c r="F60" s="144"/>
      <c r="G60" s="158"/>
      <c r="K60" s="678"/>
      <c r="L60" s="570"/>
      <c r="M60" s="99"/>
      <c r="N60" s="8"/>
      <c r="O60" s="8"/>
      <c r="P60" s="8"/>
      <c r="Q60" s="8"/>
      <c r="R60" s="144"/>
      <c r="S60" s="158"/>
      <c r="V60" s="690"/>
      <c r="W60" s="327"/>
      <c r="X60" s="616"/>
      <c r="Y60" s="177"/>
      <c r="Z60" s="601"/>
      <c r="AA60" s="548"/>
      <c r="AB60" s="328"/>
      <c r="AC60" s="38"/>
      <c r="AD60" s="111"/>
    </row>
    <row r="61" spans="1:33" ht="15.75" hidden="1" customHeight="1" x14ac:dyDescent="0.25">
      <c r="A61" s="154"/>
      <c r="B61" s="99"/>
      <c r="C61" s="8"/>
      <c r="D61" s="8"/>
      <c r="E61" s="8"/>
      <c r="F61" s="144"/>
      <c r="G61" s="158"/>
      <c r="K61" s="678"/>
      <c r="L61" s="570"/>
      <c r="M61" s="99"/>
      <c r="N61" s="8"/>
      <c r="O61" s="8"/>
      <c r="P61" s="8"/>
      <c r="Q61" s="8"/>
      <c r="R61" s="144"/>
      <c r="S61" s="158"/>
      <c r="V61" s="688">
        <v>11</v>
      </c>
      <c r="W61" s="569" t="s">
        <v>119</v>
      </c>
      <c r="X61" s="132"/>
      <c r="Y61" s="326"/>
      <c r="Z61" s="488"/>
      <c r="AA61" s="553"/>
      <c r="AB61" s="553"/>
      <c r="AC61" s="560"/>
      <c r="AD61" s="585"/>
    </row>
    <row r="62" spans="1:33" ht="15.75" hidden="1" customHeight="1" thickBot="1" x14ac:dyDescent="0.3">
      <c r="A62" s="154"/>
      <c r="B62" s="99"/>
      <c r="C62" s="8"/>
      <c r="D62" s="8"/>
      <c r="E62" s="8"/>
      <c r="F62" s="144"/>
      <c r="G62" s="158"/>
      <c r="K62" s="678"/>
      <c r="L62" s="570"/>
      <c r="M62" s="99"/>
      <c r="N62" s="8"/>
      <c r="O62" s="8"/>
      <c r="P62" s="8"/>
      <c r="Q62" s="8"/>
      <c r="R62" s="144"/>
      <c r="S62" s="158"/>
      <c r="V62" s="690"/>
      <c r="W62" s="711"/>
      <c r="X62" s="333"/>
      <c r="Y62" s="325"/>
      <c r="Z62" s="499"/>
      <c r="AA62" s="548"/>
      <c r="AB62" s="548"/>
      <c r="AC62" s="550"/>
      <c r="AD62" s="551"/>
    </row>
    <row r="63" spans="1:33" ht="15.75" hidden="1" customHeight="1" x14ac:dyDescent="0.25">
      <c r="A63" s="154"/>
      <c r="B63" s="99"/>
      <c r="C63" s="8"/>
      <c r="D63" s="8"/>
      <c r="E63" s="8"/>
      <c r="F63" s="144"/>
      <c r="G63" s="158"/>
      <c r="K63" s="678"/>
      <c r="L63" s="570"/>
      <c r="M63" s="99"/>
      <c r="N63" s="8"/>
      <c r="O63" s="8"/>
      <c r="P63" s="8"/>
      <c r="Q63" s="8"/>
      <c r="R63" s="144"/>
      <c r="S63" s="158"/>
      <c r="V63" s="299">
        <v>12</v>
      </c>
      <c r="W63" s="564" t="s">
        <v>119</v>
      </c>
      <c r="X63" s="132"/>
      <c r="Y63" s="324"/>
      <c r="Z63" s="488"/>
      <c r="AA63" s="27"/>
      <c r="AB63" s="295"/>
      <c r="AC63" s="55"/>
      <c r="AD63" s="331"/>
    </row>
    <row r="64" spans="1:33" ht="15.75" hidden="1" customHeight="1" thickBot="1" x14ac:dyDescent="0.3">
      <c r="A64" s="154"/>
      <c r="B64" s="99"/>
      <c r="C64" s="8"/>
      <c r="D64" s="8"/>
      <c r="E64" s="8"/>
      <c r="F64" s="144"/>
      <c r="G64" s="158"/>
      <c r="K64" s="678"/>
      <c r="L64" s="570"/>
      <c r="M64" s="99"/>
      <c r="N64" s="8"/>
      <c r="O64" s="8"/>
      <c r="P64" s="8"/>
      <c r="Q64" s="8"/>
      <c r="R64" s="144"/>
      <c r="S64" s="158"/>
      <c r="V64" s="307"/>
      <c r="W64" s="565"/>
      <c r="X64" s="308"/>
      <c r="Y64" s="300"/>
      <c r="Z64" s="505"/>
      <c r="AA64" s="43"/>
      <c r="AB64" s="330"/>
      <c r="AC64" s="45"/>
      <c r="AD64" s="315"/>
    </row>
    <row r="65" spans="1:30" ht="15.75" customHeight="1" x14ac:dyDescent="0.25">
      <c r="A65" s="154"/>
      <c r="B65" s="99"/>
      <c r="C65" s="8"/>
      <c r="D65" s="8"/>
      <c r="E65" s="8"/>
      <c r="F65" s="144"/>
      <c r="G65" s="158"/>
      <c r="K65" s="678"/>
      <c r="L65" s="570"/>
      <c r="M65" s="99"/>
      <c r="N65" s="8"/>
      <c r="O65" s="8"/>
      <c r="P65" s="8"/>
      <c r="Q65" s="8"/>
      <c r="R65" s="144"/>
      <c r="S65" s="158"/>
      <c r="V65" s="486">
        <v>9</v>
      </c>
      <c r="W65" s="563" t="s">
        <v>119</v>
      </c>
      <c r="X65" s="89" t="s">
        <v>146</v>
      </c>
      <c r="Y65" s="484"/>
      <c r="Z65" s="528" t="s">
        <v>44</v>
      </c>
      <c r="AA65" s="27" t="s">
        <v>194</v>
      </c>
      <c r="AB65" s="256" t="s">
        <v>12</v>
      </c>
      <c r="AC65" s="44" t="s">
        <v>195</v>
      </c>
      <c r="AD65" s="104">
        <v>9305.94</v>
      </c>
    </row>
    <row r="66" spans="1:30" ht="15.75" customHeight="1" thickBot="1" x14ac:dyDescent="0.3">
      <c r="A66" s="154"/>
      <c r="B66" s="99"/>
      <c r="C66" s="8"/>
      <c r="D66" s="8"/>
      <c r="E66" s="8"/>
      <c r="F66" s="144"/>
      <c r="G66" s="158"/>
      <c r="K66" s="678"/>
      <c r="L66" s="570"/>
      <c r="M66" s="99"/>
      <c r="N66" s="8"/>
      <c r="O66" s="8"/>
      <c r="P66" s="8"/>
      <c r="Q66" s="8"/>
      <c r="R66" s="144"/>
      <c r="S66" s="158"/>
      <c r="V66" s="450"/>
      <c r="W66" s="564"/>
      <c r="X66" s="57" t="s">
        <v>193</v>
      </c>
      <c r="Y66" s="485"/>
      <c r="Z66" s="505"/>
      <c r="AA66" s="9"/>
      <c r="AB66" s="256" t="s">
        <v>12</v>
      </c>
      <c r="AC66" s="44" t="s">
        <v>196</v>
      </c>
      <c r="AD66" s="104">
        <v>22589.94</v>
      </c>
    </row>
    <row r="67" spans="1:30" ht="15.75" customHeight="1" x14ac:dyDescent="0.25">
      <c r="A67" s="154"/>
      <c r="B67" s="99"/>
      <c r="C67" s="8"/>
      <c r="D67" s="8"/>
      <c r="E67" s="8"/>
      <c r="F67" s="144"/>
      <c r="G67" s="158"/>
      <c r="K67" s="678"/>
      <c r="L67" s="570"/>
      <c r="M67" s="99"/>
      <c r="N67" s="8"/>
      <c r="O67" s="8"/>
      <c r="P67" s="8"/>
      <c r="Q67" s="8"/>
      <c r="R67" s="144"/>
      <c r="S67" s="158"/>
      <c r="V67" s="450"/>
      <c r="W67" s="564"/>
      <c r="X67" s="87"/>
      <c r="Y67" s="485"/>
      <c r="Z67" s="505"/>
      <c r="AA67" s="9"/>
      <c r="AB67" s="256" t="s">
        <v>12</v>
      </c>
      <c r="AC67" s="44" t="s">
        <v>197</v>
      </c>
      <c r="AD67" s="104">
        <v>28393.37</v>
      </c>
    </row>
    <row r="68" spans="1:30" ht="15.75" customHeight="1" x14ac:dyDescent="0.25">
      <c r="A68" s="154"/>
      <c r="B68" s="99"/>
      <c r="C68" s="8"/>
      <c r="D68" s="8"/>
      <c r="E68" s="8"/>
      <c r="F68" s="144"/>
      <c r="G68" s="158"/>
      <c r="K68" s="678"/>
      <c r="L68" s="570"/>
      <c r="M68" s="99"/>
      <c r="N68" s="8"/>
      <c r="O68" s="8"/>
      <c r="P68" s="8"/>
      <c r="Q68" s="8"/>
      <c r="R68" s="144"/>
      <c r="S68" s="158"/>
      <c r="V68" s="450"/>
      <c r="W68" s="564"/>
      <c r="X68" s="87"/>
      <c r="Y68" s="485"/>
      <c r="Z68" s="505"/>
      <c r="AA68" s="9"/>
      <c r="AB68" s="256" t="s">
        <v>12</v>
      </c>
      <c r="AC68" s="44" t="s">
        <v>198</v>
      </c>
      <c r="AD68" s="104">
        <v>4727.99</v>
      </c>
    </row>
    <row r="69" spans="1:30" ht="15.75" customHeight="1" x14ac:dyDescent="0.25">
      <c r="A69" s="154"/>
      <c r="B69" s="99"/>
      <c r="C69" s="8"/>
      <c r="D69" s="8"/>
      <c r="E69" s="8"/>
      <c r="F69" s="144"/>
      <c r="G69" s="158"/>
      <c r="K69" s="678"/>
      <c r="L69" s="570"/>
      <c r="M69" s="99"/>
      <c r="N69" s="8"/>
      <c r="O69" s="8"/>
      <c r="P69" s="8"/>
      <c r="Q69" s="8"/>
      <c r="R69" s="144"/>
      <c r="S69" s="158"/>
      <c r="V69" s="450"/>
      <c r="W69" s="564"/>
      <c r="X69" s="87"/>
      <c r="Y69" s="485"/>
      <c r="Z69" s="505"/>
      <c r="AA69" s="9"/>
      <c r="AB69" s="256" t="s">
        <v>12</v>
      </c>
      <c r="AC69" s="44" t="s">
        <v>199</v>
      </c>
      <c r="AD69" s="104">
        <v>11836.86</v>
      </c>
    </row>
    <row r="70" spans="1:30" ht="15.75" customHeight="1" x14ac:dyDescent="0.25">
      <c r="A70" s="154"/>
      <c r="B70" s="99"/>
      <c r="C70" s="8"/>
      <c r="D70" s="8"/>
      <c r="E70" s="8"/>
      <c r="F70" s="144"/>
      <c r="G70" s="158"/>
      <c r="K70" s="678"/>
      <c r="L70" s="570"/>
      <c r="M70" s="99"/>
      <c r="N70" s="8"/>
      <c r="O70" s="8"/>
      <c r="P70" s="8"/>
      <c r="Q70" s="8"/>
      <c r="R70" s="144"/>
      <c r="S70" s="158"/>
      <c r="V70" s="450"/>
      <c r="W70" s="564"/>
      <c r="X70" s="87"/>
      <c r="Y70" s="485"/>
      <c r="Z70" s="505"/>
      <c r="AA70" s="9"/>
      <c r="AB70" s="256" t="s">
        <v>12</v>
      </c>
      <c r="AC70" s="44" t="s">
        <v>200</v>
      </c>
      <c r="AD70" s="104">
        <v>14032.07</v>
      </c>
    </row>
    <row r="71" spans="1:30" ht="15.75" customHeight="1" thickBot="1" x14ac:dyDescent="0.3">
      <c r="A71" s="154"/>
      <c r="B71" s="99"/>
      <c r="C71" s="8"/>
      <c r="D71" s="8"/>
      <c r="E71" s="8"/>
      <c r="F71" s="144"/>
      <c r="G71" s="158"/>
      <c r="K71" s="678"/>
      <c r="L71" s="570"/>
      <c r="M71" s="99"/>
      <c r="N71" s="8"/>
      <c r="O71" s="8"/>
      <c r="P71" s="8"/>
      <c r="Q71" s="8"/>
      <c r="R71" s="144"/>
      <c r="S71" s="158"/>
      <c r="V71" s="450"/>
      <c r="W71" s="731"/>
      <c r="X71" s="87"/>
      <c r="Y71" s="485"/>
      <c r="Z71" s="505"/>
      <c r="AA71" s="9"/>
      <c r="AB71" s="412" t="s">
        <v>12</v>
      </c>
      <c r="AC71" s="38" t="s">
        <v>201</v>
      </c>
      <c r="AD71" s="125">
        <v>11132.49</v>
      </c>
    </row>
    <row r="72" spans="1:30" ht="15.75" customHeight="1" x14ac:dyDescent="0.25">
      <c r="A72" s="154"/>
      <c r="B72" s="99"/>
      <c r="C72" s="8"/>
      <c r="D72" s="8"/>
      <c r="E72" s="8"/>
      <c r="F72" s="144"/>
      <c r="G72" s="158"/>
      <c r="K72" s="678"/>
      <c r="L72" s="570"/>
      <c r="M72" s="99"/>
      <c r="N72" s="8"/>
      <c r="O72" s="8"/>
      <c r="P72" s="8"/>
      <c r="Q72" s="8"/>
      <c r="R72" s="144"/>
      <c r="S72" s="158"/>
      <c r="V72" s="486">
        <v>10</v>
      </c>
      <c r="W72" s="563" t="s">
        <v>119</v>
      </c>
      <c r="X72" s="89" t="s">
        <v>146</v>
      </c>
      <c r="Y72" s="492"/>
      <c r="Z72" s="528" t="s">
        <v>223</v>
      </c>
      <c r="AA72" s="27" t="s">
        <v>224</v>
      </c>
      <c r="AB72" s="256" t="s">
        <v>12</v>
      </c>
      <c r="AC72" s="44" t="s">
        <v>225</v>
      </c>
      <c r="AD72" s="104">
        <v>10042.68</v>
      </c>
    </row>
    <row r="73" spans="1:30" ht="15.75" customHeight="1" thickBot="1" x14ac:dyDescent="0.3">
      <c r="A73" s="154"/>
      <c r="B73" s="99"/>
      <c r="C73" s="8"/>
      <c r="D73" s="8"/>
      <c r="E73" s="8"/>
      <c r="F73" s="144"/>
      <c r="G73" s="158"/>
      <c r="K73" s="678"/>
      <c r="L73" s="570"/>
      <c r="M73" s="99"/>
      <c r="N73" s="8"/>
      <c r="O73" s="8"/>
      <c r="P73" s="8"/>
      <c r="Q73" s="8"/>
      <c r="R73" s="144"/>
      <c r="S73" s="158"/>
      <c r="V73" s="307"/>
      <c r="W73" s="730"/>
      <c r="X73" s="57" t="s">
        <v>222</v>
      </c>
      <c r="Y73" s="451"/>
      <c r="Z73" s="504"/>
      <c r="AA73" s="495"/>
      <c r="AB73" s="256" t="s">
        <v>12</v>
      </c>
      <c r="AC73" s="44" t="s">
        <v>226</v>
      </c>
      <c r="AD73" s="104">
        <v>45954</v>
      </c>
    </row>
    <row r="74" spans="1:30" ht="15.75" customHeight="1" x14ac:dyDescent="0.25">
      <c r="A74" s="154"/>
      <c r="B74" s="99"/>
      <c r="C74" s="8"/>
      <c r="D74" s="8"/>
      <c r="E74" s="8"/>
      <c r="F74" s="144"/>
      <c r="G74" s="158"/>
      <c r="K74" s="678"/>
      <c r="L74" s="570"/>
      <c r="M74" s="99"/>
      <c r="N74" s="8"/>
      <c r="O74" s="8"/>
      <c r="P74" s="8"/>
      <c r="Q74" s="8"/>
      <c r="R74" s="144"/>
      <c r="S74" s="158"/>
      <c r="V74" s="299">
        <v>11</v>
      </c>
      <c r="W74" s="731"/>
      <c r="X74" s="89"/>
      <c r="Y74" s="507"/>
      <c r="Z74" s="495"/>
      <c r="AA74" s="495"/>
      <c r="AB74" s="256" t="s">
        <v>12</v>
      </c>
      <c r="AC74" s="44" t="s">
        <v>227</v>
      </c>
      <c r="AD74" s="104">
        <v>13631.47</v>
      </c>
    </row>
    <row r="75" spans="1:30" ht="15.75" customHeight="1" thickBot="1" x14ac:dyDescent="0.3">
      <c r="A75" s="154"/>
      <c r="B75" s="99"/>
      <c r="C75" s="8"/>
      <c r="D75" s="8"/>
      <c r="E75" s="8"/>
      <c r="F75" s="144"/>
      <c r="G75" s="158"/>
      <c r="K75" s="678"/>
      <c r="L75" s="570"/>
      <c r="M75" s="99"/>
      <c r="N75" s="8"/>
      <c r="O75" s="8"/>
      <c r="P75" s="8"/>
      <c r="Q75" s="8"/>
      <c r="R75" s="144"/>
      <c r="S75" s="158"/>
      <c r="V75" s="299"/>
      <c r="W75" s="565"/>
      <c r="X75" s="57"/>
      <c r="Y75" s="507"/>
      <c r="Z75" s="498"/>
      <c r="AA75" s="498"/>
      <c r="AB75" s="400" t="s">
        <v>12</v>
      </c>
      <c r="AC75" s="45" t="s">
        <v>228</v>
      </c>
      <c r="AD75" s="315">
        <v>142154.81</v>
      </c>
    </row>
    <row r="76" spans="1:30" ht="15.75" customHeight="1" x14ac:dyDescent="0.25">
      <c r="A76" s="154"/>
      <c r="B76" s="99"/>
      <c r="C76" s="8"/>
      <c r="D76" s="8"/>
      <c r="E76" s="8"/>
      <c r="F76" s="144"/>
      <c r="G76" s="158"/>
      <c r="K76" s="678"/>
      <c r="L76" s="570"/>
      <c r="M76" s="99"/>
      <c r="N76" s="8"/>
      <c r="O76" s="8"/>
      <c r="P76" s="8"/>
      <c r="Q76" s="8"/>
      <c r="R76" s="144"/>
      <c r="S76" s="158"/>
      <c r="V76" s="541">
        <v>12</v>
      </c>
      <c r="W76" s="563" t="s">
        <v>119</v>
      </c>
      <c r="X76" s="89" t="s">
        <v>154</v>
      </c>
      <c r="Y76" s="492"/>
      <c r="Z76" s="528" t="s">
        <v>261</v>
      </c>
      <c r="AA76" s="27" t="s">
        <v>262</v>
      </c>
      <c r="AB76" s="546" t="s">
        <v>12</v>
      </c>
      <c r="AC76" s="360" t="s">
        <v>263</v>
      </c>
      <c r="AD76" s="40">
        <v>8379.5400000000009</v>
      </c>
    </row>
    <row r="77" spans="1:30" ht="15.75" customHeight="1" thickBot="1" x14ac:dyDescent="0.3">
      <c r="A77" s="154"/>
      <c r="B77" s="99"/>
      <c r="C77" s="8"/>
      <c r="D77" s="8"/>
      <c r="E77" s="8"/>
      <c r="F77" s="144"/>
      <c r="G77" s="158"/>
      <c r="K77" s="678"/>
      <c r="L77" s="570"/>
      <c r="M77" s="99"/>
      <c r="N77" s="8"/>
      <c r="O77" s="8"/>
      <c r="P77" s="8"/>
      <c r="Q77" s="8"/>
      <c r="R77" s="144"/>
      <c r="S77" s="158"/>
      <c r="V77" s="307"/>
      <c r="W77" s="565"/>
      <c r="X77" s="57" t="s">
        <v>260</v>
      </c>
      <c r="Y77" s="451"/>
      <c r="Z77" s="42"/>
      <c r="AA77" s="310"/>
      <c r="AB77" s="733"/>
      <c r="AC77" s="304"/>
      <c r="AD77" s="545"/>
    </row>
    <row r="78" spans="1:30" ht="15.75" hidden="1" customHeight="1" x14ac:dyDescent="0.25">
      <c r="A78" s="154"/>
      <c r="B78" s="99"/>
      <c r="C78" s="8"/>
      <c r="D78" s="8"/>
      <c r="E78" s="8"/>
      <c r="F78" s="144"/>
      <c r="G78" s="158"/>
      <c r="K78" s="678"/>
      <c r="L78" s="570"/>
      <c r="M78" s="99"/>
      <c r="N78" s="8"/>
      <c r="O78" s="8"/>
      <c r="P78" s="8"/>
      <c r="Q78" s="8"/>
      <c r="R78" s="144"/>
      <c r="S78" s="158"/>
      <c r="V78" s="450">
        <v>13</v>
      </c>
      <c r="W78" s="564" t="s">
        <v>119</v>
      </c>
      <c r="X78" s="87"/>
      <c r="Y78" s="437"/>
      <c r="Z78" s="10"/>
      <c r="AA78" s="433"/>
      <c r="AB78" s="491"/>
      <c r="AC78" s="122"/>
      <c r="AD78" s="123"/>
    </row>
    <row r="79" spans="1:30" ht="15.75" hidden="1" customHeight="1" thickBot="1" x14ac:dyDescent="0.3">
      <c r="A79" s="154"/>
      <c r="B79" s="99"/>
      <c r="C79" s="8"/>
      <c r="D79" s="8"/>
      <c r="E79" s="8"/>
      <c r="F79" s="144"/>
      <c r="G79" s="158"/>
      <c r="K79" s="678"/>
      <c r="L79" s="570"/>
      <c r="M79" s="99"/>
      <c r="N79" s="8"/>
      <c r="O79" s="8"/>
      <c r="P79" s="8"/>
      <c r="Q79" s="8"/>
      <c r="R79" s="144"/>
      <c r="S79" s="158"/>
      <c r="V79" s="307"/>
      <c r="W79" s="565"/>
      <c r="X79" s="57"/>
      <c r="Y79" s="436"/>
      <c r="Z79" s="42"/>
      <c r="AA79" s="16"/>
      <c r="AB79" s="256"/>
      <c r="AC79" s="44"/>
      <c r="AD79" s="104"/>
    </row>
    <row r="80" spans="1:30" ht="15.75" hidden="1" customHeight="1" x14ac:dyDescent="0.25">
      <c r="A80" s="154"/>
      <c r="B80" s="99"/>
      <c r="C80" s="8"/>
      <c r="D80" s="8"/>
      <c r="E80" s="8"/>
      <c r="F80" s="144"/>
      <c r="G80" s="158"/>
      <c r="K80" s="678"/>
      <c r="L80" s="570"/>
      <c r="M80" s="99"/>
      <c r="N80" s="8"/>
      <c r="O80" s="8"/>
      <c r="P80" s="8"/>
      <c r="Q80" s="8"/>
      <c r="R80" s="144"/>
      <c r="S80" s="158"/>
      <c r="V80" s="382">
        <v>11</v>
      </c>
      <c r="W80" s="563" t="s">
        <v>119</v>
      </c>
      <c r="X80" s="89"/>
      <c r="Y80" s="383"/>
      <c r="Z80" s="27"/>
      <c r="AA80" s="27"/>
      <c r="AB80" s="87"/>
      <c r="AC80" s="179"/>
      <c r="AD80" s="209"/>
    </row>
    <row r="81" spans="1:30" ht="15.75" hidden="1" customHeight="1" thickBot="1" x14ac:dyDescent="0.3">
      <c r="A81" s="154"/>
      <c r="B81" s="99"/>
      <c r="C81" s="8"/>
      <c r="D81" s="8"/>
      <c r="E81" s="8"/>
      <c r="F81" s="144"/>
      <c r="G81" s="158"/>
      <c r="K81" s="678"/>
      <c r="L81" s="570"/>
      <c r="M81" s="99"/>
      <c r="N81" s="8"/>
      <c r="O81" s="8"/>
      <c r="P81" s="8"/>
      <c r="Q81" s="8"/>
      <c r="R81" s="144"/>
      <c r="S81" s="158"/>
      <c r="V81" s="307"/>
      <c r="W81" s="565"/>
      <c r="X81" s="57"/>
      <c r="Y81" s="323"/>
      <c r="Z81" s="42"/>
      <c r="AA81" s="42"/>
      <c r="AB81" s="42"/>
      <c r="AC81" s="42"/>
      <c r="AD81" s="42"/>
    </row>
    <row r="82" spans="1:30" ht="15.75" hidden="1" customHeight="1" x14ac:dyDescent="0.25">
      <c r="A82" s="154"/>
      <c r="B82" s="99"/>
      <c r="C82" s="8"/>
      <c r="D82" s="8"/>
      <c r="E82" s="8"/>
      <c r="F82" s="144"/>
      <c r="G82" s="158"/>
      <c r="K82" s="678"/>
      <c r="L82" s="570"/>
      <c r="M82" s="99"/>
      <c r="N82" s="8"/>
      <c r="O82" s="8"/>
      <c r="P82" s="8"/>
      <c r="Q82" s="8"/>
      <c r="R82" s="144"/>
      <c r="S82" s="158"/>
      <c r="V82" s="363">
        <v>11</v>
      </c>
      <c r="W82" s="563" t="s">
        <v>119</v>
      </c>
      <c r="X82" s="89"/>
      <c r="Y82" s="324"/>
      <c r="Z82" s="27"/>
      <c r="AA82" s="27"/>
      <c r="AB82" s="350"/>
      <c r="AC82" s="31"/>
      <c r="AD82" s="199"/>
    </row>
    <row r="83" spans="1:30" ht="15.75" hidden="1" customHeight="1" thickBot="1" x14ac:dyDescent="0.3">
      <c r="A83" s="154"/>
      <c r="B83" s="99"/>
      <c r="C83" s="8"/>
      <c r="D83" s="8"/>
      <c r="E83" s="8"/>
      <c r="F83" s="144"/>
      <c r="G83" s="158"/>
      <c r="K83" s="678"/>
      <c r="L83" s="570"/>
      <c r="M83" s="99"/>
      <c r="N83" s="8"/>
      <c r="O83" s="8"/>
      <c r="P83" s="8"/>
      <c r="Q83" s="8"/>
      <c r="R83" s="144"/>
      <c r="S83" s="158"/>
      <c r="V83" s="307"/>
      <c r="W83" s="565"/>
      <c r="X83" s="87"/>
      <c r="Y83" s="324"/>
      <c r="Z83" s="10"/>
      <c r="AA83" s="10"/>
      <c r="AB83" s="41"/>
      <c r="AC83" s="38"/>
      <c r="AD83" s="125"/>
    </row>
    <row r="84" spans="1:30" ht="17.25" hidden="1" customHeight="1" x14ac:dyDescent="0.25">
      <c r="A84" s="154"/>
      <c r="B84" s="99"/>
      <c r="C84" s="8"/>
      <c r="D84" s="8"/>
      <c r="E84" s="8"/>
      <c r="F84" s="144"/>
      <c r="G84" s="158"/>
      <c r="K84" s="678"/>
      <c r="L84" s="570"/>
      <c r="M84" s="99"/>
      <c r="N84" s="8"/>
      <c r="O84" s="8"/>
      <c r="P84" s="8"/>
      <c r="Q84" s="8"/>
      <c r="R84" s="144"/>
      <c r="S84" s="158"/>
      <c r="V84" s="675">
        <v>12</v>
      </c>
      <c r="W84" s="564" t="s">
        <v>119</v>
      </c>
      <c r="X84" s="385"/>
      <c r="Y84" s="324"/>
      <c r="Z84" s="387"/>
      <c r="AA84" s="387"/>
      <c r="AB84" s="732"/>
      <c r="AC84" s="385"/>
      <c r="AD84" s="388"/>
    </row>
    <row r="85" spans="1:30" ht="15.75" hidden="1" customHeight="1" thickBot="1" x14ac:dyDescent="0.3">
      <c r="A85" s="154"/>
      <c r="B85" s="99"/>
      <c r="C85" s="8"/>
      <c r="D85" s="8"/>
      <c r="E85" s="8"/>
      <c r="F85" s="144"/>
      <c r="G85" s="158"/>
      <c r="K85" s="678"/>
      <c r="L85" s="570"/>
      <c r="M85" s="99"/>
      <c r="N85" s="8"/>
      <c r="O85" s="8"/>
      <c r="P85" s="8"/>
      <c r="Q85" s="8"/>
      <c r="R85" s="144"/>
      <c r="S85" s="158"/>
      <c r="V85" s="676"/>
      <c r="W85" s="565"/>
      <c r="X85" s="386"/>
      <c r="Y85" s="302"/>
      <c r="Z85" s="305"/>
      <c r="AA85" s="43"/>
      <c r="AB85" s="559"/>
      <c r="AC85" s="310"/>
      <c r="AD85" s="310"/>
    </row>
    <row r="86" spans="1:30" ht="15.75" hidden="1" customHeight="1" x14ac:dyDescent="0.25">
      <c r="A86" s="154"/>
      <c r="B86" s="99"/>
      <c r="C86" s="8"/>
      <c r="D86" s="8"/>
      <c r="E86" s="8"/>
      <c r="F86" s="144"/>
      <c r="G86" s="158"/>
      <c r="K86" s="678"/>
      <c r="L86" s="570"/>
      <c r="M86" s="99"/>
      <c r="N86" s="8"/>
      <c r="O86" s="8"/>
      <c r="P86" s="8"/>
      <c r="Q86" s="8"/>
      <c r="R86" s="144"/>
      <c r="S86" s="158"/>
      <c r="V86" s="299">
        <v>15</v>
      </c>
      <c r="W86" s="564" t="s">
        <v>119</v>
      </c>
      <c r="X86" s="72"/>
      <c r="Y86" s="306"/>
      <c r="Z86" s="311"/>
      <c r="AA86" s="312"/>
      <c r="AB86" s="727"/>
      <c r="AC86" s="736"/>
      <c r="AD86" s="726"/>
    </row>
    <row r="87" spans="1:30" ht="15.75" hidden="1" customHeight="1" thickBot="1" x14ac:dyDescent="0.3">
      <c r="A87" s="154"/>
      <c r="B87" s="99"/>
      <c r="C87" s="8"/>
      <c r="D87" s="8"/>
      <c r="E87" s="8"/>
      <c r="F87" s="144"/>
      <c r="G87" s="158"/>
      <c r="K87" s="678"/>
      <c r="L87" s="570"/>
      <c r="M87" s="99"/>
      <c r="N87" s="8"/>
      <c r="O87" s="8"/>
      <c r="P87" s="8"/>
      <c r="Q87" s="8"/>
      <c r="R87" s="144"/>
      <c r="S87" s="158"/>
      <c r="V87" s="307"/>
      <c r="W87" s="565"/>
      <c r="X87" s="42"/>
      <c r="Y87" s="306"/>
      <c r="Z87" s="309"/>
      <c r="AA87" s="310"/>
      <c r="AB87" s="558"/>
      <c r="AC87" s="571"/>
      <c r="AD87" s="558"/>
    </row>
    <row r="88" spans="1:30" ht="15.75" hidden="1" customHeight="1" thickBot="1" x14ac:dyDescent="0.3">
      <c r="A88" s="170"/>
      <c r="B88" s="171"/>
      <c r="C88" s="171"/>
      <c r="D88" s="171"/>
      <c r="E88" s="41" t="s">
        <v>12</v>
      </c>
      <c r="F88" s="73" t="s">
        <v>74</v>
      </c>
      <c r="G88" s="78">
        <v>93955.9</v>
      </c>
      <c r="K88" s="679"/>
      <c r="L88" s="681"/>
      <c r="M88" s="171"/>
      <c r="N88" s="171"/>
      <c r="O88" s="171"/>
      <c r="P88" s="171"/>
      <c r="Q88" s="41"/>
      <c r="R88" s="73"/>
      <c r="S88" s="78"/>
      <c r="V88" s="262"/>
      <c r="W88" s="301"/>
      <c r="X88" s="298"/>
      <c r="Y88" s="261"/>
      <c r="Z88" s="297"/>
      <c r="AA88" s="300"/>
      <c r="AB88" s="303"/>
      <c r="AC88" s="304"/>
      <c r="AD88" s="173"/>
    </row>
    <row r="89" spans="1:30" ht="15.75" customHeight="1" thickBot="1" x14ac:dyDescent="0.3">
      <c r="A89" s="642" t="s">
        <v>75</v>
      </c>
      <c r="B89" s="643"/>
      <c r="C89" s="643"/>
      <c r="D89" s="643"/>
      <c r="E89" s="643"/>
      <c r="F89" s="644"/>
      <c r="G89" s="166" t="e">
        <f>G49+G50+G51+#REF!+G88</f>
        <v>#REF!</v>
      </c>
      <c r="K89" s="617" t="s">
        <v>75</v>
      </c>
      <c r="L89" s="618"/>
      <c r="M89" s="618"/>
      <c r="N89" s="618"/>
      <c r="O89" s="618"/>
      <c r="P89" s="618"/>
      <c r="Q89" s="618"/>
      <c r="R89" s="619"/>
      <c r="S89" s="232" t="e">
        <f>S49+S50+S51+#REF!+S88</f>
        <v>#REF!</v>
      </c>
      <c r="V89" s="642" t="s">
        <v>75</v>
      </c>
      <c r="W89" s="643"/>
      <c r="X89" s="643"/>
      <c r="Y89" s="643"/>
      <c r="Z89" s="643"/>
      <c r="AA89" s="643"/>
      <c r="AB89" s="643"/>
      <c r="AC89" s="644"/>
      <c r="AD89" s="366">
        <f>SUM(AD37:AD88)</f>
        <v>1029596.1299999999</v>
      </c>
    </row>
    <row r="90" spans="1:30" ht="15.75" hidden="1" customHeight="1" thickBot="1" x14ac:dyDescent="0.3">
      <c r="A90" s="376"/>
      <c r="B90" s="377"/>
      <c r="C90" s="377"/>
      <c r="D90" s="377"/>
      <c r="E90" s="377"/>
      <c r="F90" s="378"/>
      <c r="G90" s="231"/>
      <c r="K90" s="379"/>
      <c r="L90" s="380"/>
      <c r="M90" s="380"/>
      <c r="N90" s="380"/>
      <c r="O90" s="380"/>
      <c r="P90" s="380"/>
      <c r="Q90" s="380"/>
      <c r="R90" s="380"/>
      <c r="S90" s="231"/>
      <c r="V90" s="737">
        <v>1</v>
      </c>
      <c r="W90" s="700" t="s">
        <v>124</v>
      </c>
      <c r="X90" s="434"/>
      <c r="Y90" s="381"/>
      <c r="Z90" s="702"/>
      <c r="AA90" s="703"/>
      <c r="AB90" s="705"/>
      <c r="AC90" s="384"/>
      <c r="AD90" s="151"/>
    </row>
    <row r="91" spans="1:30" ht="15.75" hidden="1" customHeight="1" thickBot="1" x14ac:dyDescent="0.3">
      <c r="A91" s="352"/>
      <c r="B91" s="353"/>
      <c r="C91" s="353"/>
      <c r="D91" s="353"/>
      <c r="E91" s="353"/>
      <c r="F91" s="354"/>
      <c r="G91" s="231"/>
      <c r="K91" s="355"/>
      <c r="L91" s="358"/>
      <c r="M91" s="358"/>
      <c r="N91" s="358"/>
      <c r="O91" s="358"/>
      <c r="P91" s="358"/>
      <c r="Q91" s="358"/>
      <c r="R91" s="358"/>
      <c r="S91" s="231"/>
      <c r="V91" s="744"/>
      <c r="W91" s="701"/>
      <c r="X91" s="321"/>
      <c r="Y91" s="359"/>
      <c r="Z91" s="601"/>
      <c r="AA91" s="704"/>
      <c r="AB91" s="706"/>
      <c r="AC91" s="69"/>
      <c r="AD91" s="465"/>
    </row>
    <row r="92" spans="1:30" ht="15.75" hidden="1" customHeight="1" thickBot="1" x14ac:dyDescent="0.3">
      <c r="A92" s="228"/>
      <c r="B92" s="229"/>
      <c r="C92" s="229"/>
      <c r="D92" s="229"/>
      <c r="E92" s="229"/>
      <c r="F92" s="230"/>
      <c r="G92" s="231"/>
      <c r="K92" s="233">
        <v>1</v>
      </c>
      <c r="L92" s="234" t="s">
        <v>124</v>
      </c>
      <c r="M92" s="235"/>
      <c r="N92" s="234"/>
      <c r="O92" s="221"/>
      <c r="P92" s="34"/>
      <c r="Q92" s="35"/>
      <c r="R92" s="236"/>
      <c r="S92" s="237"/>
      <c r="V92" s="737">
        <v>2</v>
      </c>
      <c r="W92" s="700" t="s">
        <v>124</v>
      </c>
      <c r="X92" s="387"/>
      <c r="Y92" s="234"/>
      <c r="Z92" s="556"/>
      <c r="AA92" s="553"/>
      <c r="AB92" s="742"/>
      <c r="AC92" s="402"/>
      <c r="AD92" s="423"/>
    </row>
    <row r="93" spans="1:30" ht="15.75" hidden="1" customHeight="1" thickBot="1" x14ac:dyDescent="0.3">
      <c r="A93" s="228"/>
      <c r="B93" s="229"/>
      <c r="C93" s="229"/>
      <c r="D93" s="229"/>
      <c r="E93" s="229"/>
      <c r="F93" s="230"/>
      <c r="G93" s="231"/>
      <c r="K93" s="233">
        <v>2</v>
      </c>
      <c r="L93" s="234" t="s">
        <v>124</v>
      </c>
      <c r="M93" s="235"/>
      <c r="N93" s="234"/>
      <c r="O93" s="234"/>
      <c r="P93" s="34"/>
      <c r="Q93" s="35"/>
      <c r="R93" s="46"/>
      <c r="S93" s="238"/>
      <c r="V93" s="655"/>
      <c r="W93" s="701"/>
      <c r="X93" s="310"/>
      <c r="Y93" s="234"/>
      <c r="Z93" s="741"/>
      <c r="AA93" s="548"/>
      <c r="AB93" s="743"/>
      <c r="AC93" s="424"/>
      <c r="AD93" s="425"/>
    </row>
    <row r="94" spans="1:30" ht="15.75" hidden="1" customHeight="1" thickBot="1" x14ac:dyDescent="0.3">
      <c r="A94" s="228"/>
      <c r="B94" s="229"/>
      <c r="C94" s="229"/>
      <c r="D94" s="229"/>
      <c r="E94" s="229"/>
      <c r="F94" s="230"/>
      <c r="G94" s="231"/>
      <c r="K94" s="233">
        <v>1</v>
      </c>
      <c r="L94" s="234" t="s">
        <v>124</v>
      </c>
      <c r="M94" s="235"/>
      <c r="N94" s="234"/>
      <c r="O94" s="234"/>
      <c r="P94" s="239"/>
      <c r="Q94" s="35"/>
      <c r="R94" s="46"/>
      <c r="S94" s="238"/>
      <c r="V94" s="233"/>
      <c r="W94" s="291"/>
      <c r="X94" s="258"/>
      <c r="Y94" s="234"/>
      <c r="Z94" s="34"/>
      <c r="AA94" s="34"/>
      <c r="AB94" s="35"/>
      <c r="AC94" s="46"/>
      <c r="AD94" s="259"/>
    </row>
    <row r="95" spans="1:30" ht="15.75" customHeight="1" thickBot="1" x14ac:dyDescent="0.3">
      <c r="A95" s="228"/>
      <c r="B95" s="229"/>
      <c r="C95" s="229"/>
      <c r="D95" s="229"/>
      <c r="E95" s="229"/>
      <c r="F95" s="230"/>
      <c r="G95" s="231"/>
      <c r="K95" s="738" t="s">
        <v>33</v>
      </c>
      <c r="L95" s="739"/>
      <c r="M95" s="739"/>
      <c r="N95" s="739"/>
      <c r="O95" s="739"/>
      <c r="P95" s="739"/>
      <c r="Q95" s="739"/>
      <c r="R95" s="740"/>
      <c r="S95" s="267">
        <f>S92+S93+S94</f>
        <v>0</v>
      </c>
      <c r="V95" s="734" t="s">
        <v>33</v>
      </c>
      <c r="W95" s="735"/>
      <c r="X95" s="735"/>
      <c r="Y95" s="735"/>
      <c r="Z95" s="735"/>
      <c r="AA95" s="735"/>
      <c r="AB95" s="735"/>
      <c r="AC95" s="735"/>
      <c r="AD95" s="20">
        <f>AD92+AD93+AD94+AD90</f>
        <v>0</v>
      </c>
    </row>
    <row r="96" spans="1:30" ht="15.75" thickBot="1" x14ac:dyDescent="0.3">
      <c r="A96" s="670" t="s">
        <v>25</v>
      </c>
      <c r="B96" s="671"/>
      <c r="C96" s="671"/>
      <c r="D96" s="671"/>
      <c r="E96" s="671"/>
      <c r="F96" s="672"/>
      <c r="G96" s="71" t="e">
        <f>G14+#REF!+G24+G30+G36+G89</f>
        <v>#REF!</v>
      </c>
      <c r="K96" s="670" t="s">
        <v>25</v>
      </c>
      <c r="L96" s="671"/>
      <c r="M96" s="671"/>
      <c r="N96" s="671"/>
      <c r="O96" s="671"/>
      <c r="P96" s="671"/>
      <c r="Q96" s="671"/>
      <c r="R96" s="672"/>
      <c r="S96" s="71" t="e">
        <f>S14+#REF!+S24+S30+S36+S89+S95</f>
        <v>#REF!</v>
      </c>
      <c r="V96" s="642" t="s">
        <v>25</v>
      </c>
      <c r="W96" s="643"/>
      <c r="X96" s="643"/>
      <c r="Y96" s="643"/>
      <c r="Z96" s="643"/>
      <c r="AA96" s="643"/>
      <c r="AB96" s="643"/>
      <c r="AC96" s="644"/>
      <c r="AD96" s="20">
        <f>AD14++AD24+AD30+AD36+AD89+AD95</f>
        <v>1190103.3199999998</v>
      </c>
    </row>
    <row r="97" spans="1:32" x14ac:dyDescent="0.25">
      <c r="A97" s="64"/>
      <c r="B97" s="64"/>
      <c r="C97" s="64"/>
      <c r="D97" s="64"/>
      <c r="E97" s="64"/>
      <c r="F97" s="64"/>
      <c r="G97" s="59"/>
    </row>
    <row r="98" spans="1:32" x14ac:dyDescent="0.25">
      <c r="AD98" s="94"/>
    </row>
    <row r="99" spans="1:32" x14ac:dyDescent="0.25">
      <c r="AD99" s="94"/>
    </row>
    <row r="100" spans="1:32" x14ac:dyDescent="0.25">
      <c r="AD100" s="94"/>
    </row>
    <row r="101" spans="1:32" x14ac:dyDescent="0.25">
      <c r="AD101" s="94"/>
    </row>
    <row r="104" spans="1:32" x14ac:dyDescent="0.25">
      <c r="D104" s="76"/>
      <c r="E104" s="9"/>
    </row>
    <row r="106" spans="1:32" x14ac:dyDescent="0.25">
      <c r="D106" s="21" t="s">
        <v>83</v>
      </c>
      <c r="E106" s="21" t="s">
        <v>83</v>
      </c>
      <c r="F106" s="21"/>
      <c r="I106" s="17" t="s">
        <v>18</v>
      </c>
    </row>
    <row r="107" spans="1:32" x14ac:dyDescent="0.25">
      <c r="D107" s="21"/>
      <c r="E107" s="21"/>
      <c r="F107" s="21"/>
      <c r="I107" s="17"/>
    </row>
    <row r="108" spans="1:32" ht="15.75" thickBot="1" x14ac:dyDescent="0.3">
      <c r="B108" s="632" t="s">
        <v>29</v>
      </c>
      <c r="C108" s="632"/>
      <c r="D108" s="632"/>
      <c r="E108" s="632"/>
      <c r="F108" s="632"/>
      <c r="G108" s="632"/>
      <c r="H108" s="632"/>
      <c r="I108" s="632"/>
    </row>
    <row r="109" spans="1:32" ht="39" x14ac:dyDescent="0.25">
      <c r="A109" s="6" t="s">
        <v>1</v>
      </c>
      <c r="B109" s="3" t="s">
        <v>2</v>
      </c>
      <c r="C109" s="185" t="s">
        <v>80</v>
      </c>
      <c r="D109" s="185"/>
      <c r="E109" s="3" t="s">
        <v>3</v>
      </c>
      <c r="F109" s="4" t="s">
        <v>4</v>
      </c>
      <c r="G109" s="4" t="s">
        <v>16</v>
      </c>
      <c r="H109" s="4" t="s">
        <v>5</v>
      </c>
      <c r="I109" s="11" t="s">
        <v>13</v>
      </c>
    </row>
    <row r="110" spans="1:32" ht="15.75" thickBot="1" x14ac:dyDescent="0.3">
      <c r="A110" s="33" t="s">
        <v>6</v>
      </c>
      <c r="B110" s="113"/>
      <c r="C110" s="113"/>
      <c r="D110" s="113"/>
      <c r="E110" s="113"/>
      <c r="F110" s="113" t="s">
        <v>7</v>
      </c>
      <c r="G110" s="113" t="s">
        <v>15</v>
      </c>
      <c r="H110" s="113" t="s">
        <v>8</v>
      </c>
      <c r="I110" s="114" t="s">
        <v>11</v>
      </c>
    </row>
    <row r="111" spans="1:32" x14ac:dyDescent="0.25">
      <c r="A111" s="130">
        <v>1</v>
      </c>
      <c r="B111" s="172" t="s">
        <v>76</v>
      </c>
      <c r="C111" s="68" t="s">
        <v>45</v>
      </c>
      <c r="D111" s="26" t="s">
        <v>0</v>
      </c>
      <c r="E111" s="27" t="str">
        <f>UPPER(D111)</f>
        <v>GENTIANA</v>
      </c>
      <c r="F111" s="32" t="s">
        <v>46</v>
      </c>
      <c r="G111" s="27" t="s">
        <v>12</v>
      </c>
      <c r="H111" s="103" t="s">
        <v>84</v>
      </c>
      <c r="I111" s="40">
        <v>7935.35</v>
      </c>
      <c r="AF111" t="s">
        <v>133</v>
      </c>
    </row>
    <row r="112" spans="1:32" ht="15.75" thickBot="1" x14ac:dyDescent="0.3">
      <c r="A112" s="191"/>
      <c r="B112" s="133"/>
      <c r="C112" s="74" t="s">
        <v>47</v>
      </c>
      <c r="D112" s="43"/>
      <c r="E112" s="42" t="str">
        <f>UPPER(D112)</f>
        <v/>
      </c>
      <c r="F112" s="134"/>
      <c r="G112" s="41" t="s">
        <v>85</v>
      </c>
      <c r="H112" s="73" t="s">
        <v>86</v>
      </c>
      <c r="I112" s="78">
        <v>20933.05</v>
      </c>
    </row>
    <row r="113" spans="1:9" x14ac:dyDescent="0.25">
      <c r="A113" s="140"/>
      <c r="B113" s="183"/>
      <c r="C113" s="183"/>
      <c r="D113" s="10"/>
      <c r="E113" s="9"/>
      <c r="F113" s="188"/>
      <c r="G113" s="124"/>
      <c r="H113" s="189"/>
      <c r="I113" s="190"/>
    </row>
    <row r="114" spans="1:9" x14ac:dyDescent="0.25">
      <c r="A114" s="140"/>
      <c r="B114" s="138"/>
      <c r="C114" s="138"/>
      <c r="D114" s="8"/>
      <c r="E114" s="8"/>
      <c r="F114" s="118"/>
      <c r="G114" s="77"/>
      <c r="H114" s="110"/>
      <c r="I114" s="117"/>
    </row>
    <row r="115" spans="1:9" x14ac:dyDescent="0.25">
      <c r="A115" s="140"/>
      <c r="B115" s="137"/>
      <c r="C115" s="137"/>
      <c r="D115" s="10"/>
      <c r="E115" s="10"/>
      <c r="F115" s="10"/>
      <c r="G115" s="77"/>
      <c r="H115" s="110"/>
      <c r="I115" s="117"/>
    </row>
    <row r="116" spans="1:9" ht="15.75" thickBot="1" x14ac:dyDescent="0.3">
      <c r="A116" s="113"/>
      <c r="B116" s="137"/>
      <c r="C116" s="137"/>
      <c r="D116" s="10"/>
      <c r="E116" s="10"/>
      <c r="F116" s="105"/>
      <c r="G116" s="145"/>
      <c r="H116" s="144"/>
      <c r="I116" s="92"/>
    </row>
    <row r="117" spans="1:9" ht="15.75" thickBot="1" x14ac:dyDescent="0.3">
      <c r="A117" s="639" t="s">
        <v>24</v>
      </c>
      <c r="B117" s="640"/>
      <c r="C117" s="640"/>
      <c r="D117" s="640"/>
      <c r="E117" s="640"/>
      <c r="F117" s="640"/>
      <c r="G117" s="640"/>
      <c r="H117" s="641"/>
      <c r="I117" s="126">
        <f>SUM(I111:I116)</f>
        <v>28868.400000000001</v>
      </c>
    </row>
    <row r="118" spans="1:9" x14ac:dyDescent="0.25">
      <c r="A118" s="13">
        <v>1</v>
      </c>
      <c r="B118" s="176" t="s">
        <v>77</v>
      </c>
      <c r="C118" s="68" t="s">
        <v>45</v>
      </c>
      <c r="D118" s="32" t="s">
        <v>26</v>
      </c>
      <c r="E118" s="27" t="s">
        <v>44</v>
      </c>
      <c r="F118" s="51" t="s">
        <v>48</v>
      </c>
      <c r="G118" s="97" t="s">
        <v>12</v>
      </c>
      <c r="H118" s="55" t="s">
        <v>95</v>
      </c>
      <c r="I118" s="53">
        <v>15028.41</v>
      </c>
    </row>
    <row r="119" spans="1:9" x14ac:dyDescent="0.25">
      <c r="A119" s="142"/>
      <c r="B119" s="72"/>
      <c r="C119" s="72"/>
      <c r="D119" s="9"/>
      <c r="E119" s="10"/>
      <c r="F119" s="9"/>
      <c r="G119" s="8" t="s">
        <v>12</v>
      </c>
      <c r="H119" s="45" t="s">
        <v>96</v>
      </c>
      <c r="I119" s="159">
        <v>5254.03</v>
      </c>
    </row>
    <row r="120" spans="1:9" x14ac:dyDescent="0.25">
      <c r="A120" s="142"/>
      <c r="B120" s="72"/>
      <c r="C120" s="72"/>
      <c r="D120" s="9"/>
      <c r="E120" s="10"/>
      <c r="F120" s="9"/>
      <c r="G120" s="8" t="s">
        <v>12</v>
      </c>
      <c r="H120" s="45" t="s">
        <v>97</v>
      </c>
      <c r="I120" s="159">
        <v>14162.68</v>
      </c>
    </row>
    <row r="121" spans="1:9" x14ac:dyDescent="0.25">
      <c r="A121" s="142"/>
      <c r="B121" s="72"/>
      <c r="C121" s="72"/>
      <c r="D121" s="9"/>
      <c r="E121" s="10"/>
      <c r="F121" s="9"/>
      <c r="G121" s="8" t="s">
        <v>12</v>
      </c>
      <c r="H121" s="45" t="s">
        <v>98</v>
      </c>
      <c r="I121" s="159">
        <v>8625.26</v>
      </c>
    </row>
    <row r="122" spans="1:9" ht="15.75" thickBot="1" x14ac:dyDescent="0.3">
      <c r="A122" s="107"/>
      <c r="B122" s="42"/>
      <c r="C122" s="42"/>
      <c r="D122" s="43"/>
      <c r="E122" s="42"/>
      <c r="F122" s="43"/>
      <c r="G122" s="41" t="s">
        <v>12</v>
      </c>
      <c r="H122" s="38" t="s">
        <v>99</v>
      </c>
      <c r="I122" s="111">
        <v>22484.87</v>
      </c>
    </row>
    <row r="123" spans="1:9" x14ac:dyDescent="0.25">
      <c r="A123" s="194">
        <v>2</v>
      </c>
      <c r="B123" s="175" t="s">
        <v>77</v>
      </c>
      <c r="C123" s="72" t="s">
        <v>45</v>
      </c>
      <c r="D123" s="193" t="s">
        <v>21</v>
      </c>
      <c r="E123" s="206" t="str">
        <f>UPPER(D123)</f>
        <v>ANDISIMA</v>
      </c>
      <c r="F123" s="76" t="s">
        <v>88</v>
      </c>
      <c r="G123" s="207" t="s">
        <v>12</v>
      </c>
      <c r="H123" s="179" t="s">
        <v>89</v>
      </c>
      <c r="I123" s="208">
        <v>58724.23</v>
      </c>
    </row>
    <row r="124" spans="1:9" ht="15.75" thickBot="1" x14ac:dyDescent="0.3">
      <c r="A124" s="91"/>
      <c r="B124" s="57"/>
      <c r="C124" s="57"/>
      <c r="D124" s="43"/>
      <c r="E124" s="197" t="str">
        <f t="shared" ref="E124:E136" si="0">UPPER(D124)</f>
        <v/>
      </c>
      <c r="F124" s="81"/>
      <c r="G124" s="192" t="s">
        <v>12</v>
      </c>
      <c r="H124" s="38" t="s">
        <v>90</v>
      </c>
      <c r="I124" s="198">
        <v>6977.32</v>
      </c>
    </row>
    <row r="125" spans="1:9" ht="15.75" thickBot="1" x14ac:dyDescent="0.3">
      <c r="A125" s="194">
        <v>3</v>
      </c>
      <c r="B125" s="175" t="s">
        <v>77</v>
      </c>
      <c r="C125" s="137"/>
      <c r="D125" s="9" t="s">
        <v>42</v>
      </c>
      <c r="E125" s="193"/>
      <c r="F125" s="10"/>
      <c r="G125" s="10"/>
      <c r="H125" s="195"/>
      <c r="I125" s="120"/>
    </row>
    <row r="126" spans="1:9" ht="15.75" thickBot="1" x14ac:dyDescent="0.3">
      <c r="A126" s="91"/>
      <c r="B126" s="42"/>
      <c r="C126" s="43"/>
      <c r="D126" s="43"/>
      <c r="E126" s="61"/>
      <c r="F126" s="42"/>
      <c r="G126" s="41"/>
      <c r="H126" s="73"/>
      <c r="I126" s="92"/>
    </row>
    <row r="127" spans="1:9" ht="15.75" thickBot="1" x14ac:dyDescent="0.3">
      <c r="A127" s="37">
        <v>3</v>
      </c>
      <c r="B127" s="176" t="s">
        <v>77</v>
      </c>
      <c r="C127" s="68" t="s">
        <v>45</v>
      </c>
      <c r="D127" s="143" t="s">
        <v>35</v>
      </c>
      <c r="E127" s="61" t="str">
        <f t="shared" si="0"/>
        <v>APOSTOL</v>
      </c>
      <c r="F127" s="51" t="s">
        <v>91</v>
      </c>
      <c r="G127" s="60" t="s">
        <v>12</v>
      </c>
      <c r="H127" s="70" t="s">
        <v>92</v>
      </c>
      <c r="I127" s="199">
        <v>28000</v>
      </c>
    </row>
    <row r="128" spans="1:9" ht="45.75" thickBot="1" x14ac:dyDescent="0.3">
      <c r="A128" s="202">
        <v>4</v>
      </c>
      <c r="B128" s="203" t="s">
        <v>77</v>
      </c>
      <c r="C128" s="204" t="s">
        <v>94</v>
      </c>
      <c r="D128" s="205" t="s">
        <v>36</v>
      </c>
      <c r="E128" s="205" t="str">
        <f t="shared" si="0"/>
        <v>ASKLEPIOS SRL</v>
      </c>
      <c r="F128" s="90" t="s">
        <v>54</v>
      </c>
      <c r="G128" s="35" t="s">
        <v>12</v>
      </c>
      <c r="H128" s="46" t="s">
        <v>93</v>
      </c>
      <c r="I128" s="80">
        <v>50875.99</v>
      </c>
    </row>
    <row r="129" spans="1:9" ht="15.75" thickBot="1" x14ac:dyDescent="0.3">
      <c r="A129" s="200">
        <v>6</v>
      </c>
      <c r="B129" s="175" t="s">
        <v>77</v>
      </c>
      <c r="C129" s="10"/>
      <c r="D129" s="10" t="s">
        <v>43</v>
      </c>
      <c r="E129" s="193"/>
      <c r="F129" s="47"/>
      <c r="G129" s="87"/>
      <c r="H129" s="56"/>
      <c r="I129" s="209"/>
    </row>
    <row r="130" spans="1:9" x14ac:dyDescent="0.25">
      <c r="A130" s="37">
        <v>5</v>
      </c>
      <c r="B130" s="176" t="s">
        <v>77</v>
      </c>
      <c r="C130" s="68" t="s">
        <v>45</v>
      </c>
      <c r="D130" s="32" t="s">
        <v>0</v>
      </c>
      <c r="E130" s="143" t="str">
        <f t="shared" si="0"/>
        <v>GENTIANA</v>
      </c>
      <c r="F130" s="180" t="s">
        <v>100</v>
      </c>
      <c r="G130" s="32" t="s">
        <v>12</v>
      </c>
      <c r="H130" s="31" t="s">
        <v>86</v>
      </c>
      <c r="I130" s="196">
        <v>162337.99</v>
      </c>
    </row>
    <row r="131" spans="1:9" ht="15.75" thickBot="1" x14ac:dyDescent="0.3">
      <c r="A131" s="16"/>
      <c r="B131" s="42"/>
      <c r="C131" s="74" t="s">
        <v>101</v>
      </c>
      <c r="D131" s="43"/>
      <c r="E131" s="197" t="str">
        <f t="shared" si="0"/>
        <v/>
      </c>
      <c r="F131" s="81"/>
      <c r="G131" s="41"/>
      <c r="H131" s="38"/>
      <c r="I131" s="111"/>
    </row>
    <row r="132" spans="1:9" ht="15.75" thickBot="1" x14ac:dyDescent="0.3">
      <c r="A132" s="15">
        <v>8</v>
      </c>
      <c r="B132" s="175" t="s">
        <v>77</v>
      </c>
      <c r="C132" s="137"/>
      <c r="D132" s="9" t="s">
        <v>27</v>
      </c>
      <c r="E132" s="193"/>
      <c r="F132" s="10"/>
      <c r="G132" s="76"/>
      <c r="H132" s="116"/>
      <c r="I132" s="146"/>
    </row>
    <row r="133" spans="1:9" ht="15.75" thickBot="1" x14ac:dyDescent="0.3">
      <c r="A133" s="15"/>
      <c r="B133" s="10"/>
      <c r="C133" s="10"/>
      <c r="D133" s="10"/>
      <c r="E133" s="61"/>
      <c r="F133" s="76"/>
      <c r="G133" s="8"/>
      <c r="H133" s="116"/>
      <c r="I133" s="146"/>
    </row>
    <row r="134" spans="1:9" ht="15.75" thickBot="1" x14ac:dyDescent="0.3">
      <c r="A134" s="16"/>
      <c r="B134" s="42"/>
      <c r="C134" s="42"/>
      <c r="D134" s="42"/>
      <c r="E134" s="61"/>
      <c r="F134" s="81"/>
      <c r="G134" s="8"/>
      <c r="H134" s="116"/>
      <c r="I134" s="146"/>
    </row>
    <row r="135" spans="1:9" ht="15.75" thickBot="1" x14ac:dyDescent="0.3">
      <c r="A135" s="15">
        <v>6</v>
      </c>
      <c r="B135" s="176" t="s">
        <v>77</v>
      </c>
      <c r="C135" s="147" t="s">
        <v>45</v>
      </c>
      <c r="D135" s="27" t="s">
        <v>34</v>
      </c>
      <c r="E135" s="61" t="str">
        <f t="shared" si="0"/>
        <v>LUMILEVA FARM</v>
      </c>
      <c r="F135" s="26" t="s">
        <v>55</v>
      </c>
      <c r="G135" s="89" t="s">
        <v>10</v>
      </c>
      <c r="H135" s="31" t="s">
        <v>102</v>
      </c>
      <c r="I135" s="121">
        <v>31532.41</v>
      </c>
    </row>
    <row r="136" spans="1:9" ht="15.75" thickBot="1" x14ac:dyDescent="0.3">
      <c r="A136" s="18">
        <v>7</v>
      </c>
      <c r="B136" s="203" t="s">
        <v>77</v>
      </c>
      <c r="C136" s="148" t="s">
        <v>45</v>
      </c>
      <c r="D136" s="19" t="s">
        <v>28</v>
      </c>
      <c r="E136" s="221" t="str">
        <f t="shared" si="0"/>
        <v>HERACLEUM SRL</v>
      </c>
      <c r="F136" s="35" t="s">
        <v>56</v>
      </c>
      <c r="G136" s="222" t="s">
        <v>12</v>
      </c>
      <c r="H136" s="46" t="s">
        <v>103</v>
      </c>
      <c r="I136" s="65">
        <v>16589</v>
      </c>
    </row>
    <row r="137" spans="1:9" ht="15.75" thickBot="1" x14ac:dyDescent="0.3">
      <c r="A137" s="18"/>
      <c r="B137" s="176"/>
      <c r="C137" s="147"/>
      <c r="D137" s="32"/>
      <c r="E137" s="61"/>
      <c r="F137" s="27"/>
      <c r="G137" s="210"/>
      <c r="H137" s="69"/>
      <c r="I137" s="211"/>
    </row>
    <row r="138" spans="1:9" ht="15.75" thickBot="1" x14ac:dyDescent="0.3">
      <c r="A138" s="37"/>
      <c r="B138" s="176"/>
      <c r="C138" s="68"/>
      <c r="D138" s="89"/>
      <c r="E138" s="61"/>
      <c r="F138" s="89"/>
      <c r="G138" s="89"/>
      <c r="H138" s="54"/>
      <c r="I138" s="128"/>
    </row>
    <row r="139" spans="1:9" ht="15.75" thickBot="1" x14ac:dyDescent="0.3">
      <c r="A139" s="15"/>
      <c r="B139" s="10"/>
      <c r="C139" s="10"/>
      <c r="D139" s="10"/>
      <c r="E139" s="61"/>
      <c r="F139" s="10"/>
      <c r="G139" s="149"/>
      <c r="H139" s="44"/>
      <c r="I139" s="117"/>
    </row>
    <row r="140" spans="1:9" ht="15.75" thickBot="1" x14ac:dyDescent="0.3">
      <c r="A140" s="15"/>
      <c r="B140" s="10"/>
      <c r="C140" s="10"/>
      <c r="D140" s="10"/>
      <c r="E140" s="61"/>
      <c r="F140" s="10"/>
      <c r="G140" s="149"/>
      <c r="H140" s="44"/>
      <c r="I140" s="117"/>
    </row>
    <row r="141" spans="1:9" ht="15.75" thickBot="1" x14ac:dyDescent="0.3">
      <c r="A141" s="15"/>
      <c r="B141" s="10"/>
      <c r="C141" s="10"/>
      <c r="D141" s="10"/>
      <c r="E141" s="61"/>
      <c r="F141" s="10"/>
      <c r="G141" s="149"/>
      <c r="H141" s="44"/>
      <c r="I141" s="117"/>
    </row>
    <row r="142" spans="1:9" ht="15.75" thickBot="1" x14ac:dyDescent="0.3">
      <c r="A142" s="16"/>
      <c r="B142" s="42"/>
      <c r="C142" s="42"/>
      <c r="D142" s="42"/>
      <c r="E142" s="61"/>
      <c r="F142" s="42"/>
      <c r="G142" s="112"/>
      <c r="H142" s="38"/>
      <c r="I142" s="92"/>
    </row>
    <row r="143" spans="1:9" ht="15.75" thickBot="1" x14ac:dyDescent="0.3">
      <c r="A143" s="691" t="s">
        <v>87</v>
      </c>
      <c r="B143" s="692"/>
      <c r="C143" s="692"/>
      <c r="D143" s="692"/>
      <c r="E143" s="692"/>
      <c r="F143" s="692"/>
      <c r="G143" s="692"/>
      <c r="H143" s="693"/>
      <c r="I143" s="71">
        <f>SUM(I118:I142)</f>
        <v>420592.19</v>
      </c>
    </row>
    <row r="144" spans="1:9" ht="30.75" thickBot="1" x14ac:dyDescent="0.3">
      <c r="A144" s="8">
        <v>1</v>
      </c>
      <c r="B144" s="178" t="s">
        <v>78</v>
      </c>
      <c r="C144" s="88" t="s">
        <v>45</v>
      </c>
      <c r="D144" s="58" t="s">
        <v>23</v>
      </c>
      <c r="E144" s="186" t="s">
        <v>105</v>
      </c>
      <c r="F144" s="32" t="s">
        <v>50</v>
      </c>
      <c r="G144" s="27" t="s">
        <v>10</v>
      </c>
      <c r="H144" s="180" t="s">
        <v>104</v>
      </c>
      <c r="I144" s="121">
        <v>27061.48</v>
      </c>
    </row>
    <row r="145" spans="1:9" ht="30" x14ac:dyDescent="0.25">
      <c r="A145" s="656">
        <v>2</v>
      </c>
      <c r="B145" s="178" t="s">
        <v>78</v>
      </c>
      <c r="C145" s="88" t="s">
        <v>45</v>
      </c>
      <c r="D145" s="186"/>
      <c r="E145" s="213" t="s">
        <v>82</v>
      </c>
      <c r="F145" s="51" t="s">
        <v>49</v>
      </c>
      <c r="G145" s="97" t="s">
        <v>10</v>
      </c>
      <c r="H145" s="55" t="s">
        <v>106</v>
      </c>
      <c r="I145" s="79">
        <v>36161.11</v>
      </c>
    </row>
    <row r="146" spans="1:9" x14ac:dyDescent="0.25">
      <c r="A146" s="657"/>
      <c r="B146" s="150"/>
      <c r="C146" s="187"/>
      <c r="D146" s="156"/>
      <c r="E146" s="181"/>
      <c r="F146" s="47"/>
      <c r="G146" s="8" t="s">
        <v>12</v>
      </c>
      <c r="H146" s="44" t="s">
        <v>107</v>
      </c>
      <c r="I146" s="14">
        <v>20563.53</v>
      </c>
    </row>
    <row r="147" spans="1:9" ht="15.75" thickBot="1" x14ac:dyDescent="0.3">
      <c r="A147" s="658"/>
      <c r="B147" s="214"/>
      <c r="C147" s="215"/>
      <c r="D147" s="216"/>
      <c r="E147" s="217"/>
      <c r="F147" s="210"/>
      <c r="G147" s="41" t="s">
        <v>12</v>
      </c>
      <c r="H147" s="201" t="s">
        <v>108</v>
      </c>
      <c r="I147" s="173">
        <v>11690.71</v>
      </c>
    </row>
    <row r="148" spans="1:9" ht="15.75" thickBot="1" x14ac:dyDescent="0.3">
      <c r="A148" s="16"/>
      <c r="B148" s="212"/>
      <c r="C148" s="212"/>
      <c r="D148" s="42"/>
      <c r="E148" s="156"/>
      <c r="F148" s="43"/>
      <c r="G148" s="42"/>
      <c r="H148" s="201"/>
      <c r="I148" s="173"/>
    </row>
    <row r="149" spans="1:9" ht="15.75" thickBot="1" x14ac:dyDescent="0.3">
      <c r="A149" s="37"/>
      <c r="B149" s="62"/>
      <c r="C149" s="62"/>
      <c r="D149" s="35"/>
      <c r="E149" s="186"/>
      <c r="F149" s="34"/>
      <c r="G149" s="36"/>
      <c r="H149" s="46"/>
      <c r="I149" s="129"/>
    </row>
    <row r="150" spans="1:9" ht="15.75" thickBot="1" x14ac:dyDescent="0.3">
      <c r="A150" s="650" t="s">
        <v>14</v>
      </c>
      <c r="B150" s="651"/>
      <c r="C150" s="651"/>
      <c r="D150" s="651"/>
      <c r="E150" s="651"/>
      <c r="F150" s="651"/>
      <c r="G150" s="651"/>
      <c r="H150" s="652"/>
      <c r="I150" s="82">
        <f>SUM(I144:I149)</f>
        <v>95476.829999999987</v>
      </c>
    </row>
    <row r="151" spans="1:9" ht="15.75" thickBot="1" x14ac:dyDescent="0.3">
      <c r="A151" s="623">
        <v>1</v>
      </c>
      <c r="B151" s="626" t="s">
        <v>112</v>
      </c>
      <c r="C151" s="626" t="s">
        <v>111</v>
      </c>
      <c r="D151" s="182"/>
      <c r="E151" s="682"/>
      <c r="F151" s="180" t="s">
        <v>109</v>
      </c>
      <c r="G151" s="32" t="s">
        <v>12</v>
      </c>
      <c r="H151" s="31" t="s">
        <v>110</v>
      </c>
      <c r="I151" s="75">
        <v>10123.35</v>
      </c>
    </row>
    <row r="152" spans="1:9" ht="15.75" thickBot="1" x14ac:dyDescent="0.3">
      <c r="A152" s="625"/>
      <c r="B152" s="628"/>
      <c r="C152" s="628"/>
      <c r="D152" s="112"/>
      <c r="E152" s="577"/>
      <c r="F152" s="90"/>
      <c r="G152" s="19"/>
      <c r="H152" s="49"/>
      <c r="I152" s="65"/>
    </row>
    <row r="153" spans="1:9" ht="15.75" thickBot="1" x14ac:dyDescent="0.3">
      <c r="A153" s="683" t="s">
        <v>31</v>
      </c>
      <c r="B153" s="684"/>
      <c r="C153" s="684"/>
      <c r="D153" s="684"/>
      <c r="E153" s="684"/>
      <c r="F153" s="684"/>
      <c r="G153" s="684"/>
      <c r="H153" s="685"/>
      <c r="I153" s="223">
        <f>SUM(I151)</f>
        <v>10123.35</v>
      </c>
    </row>
    <row r="154" spans="1:9" ht="15.75" thickBot="1" x14ac:dyDescent="0.3">
      <c r="A154" s="589">
        <v>1</v>
      </c>
      <c r="B154" s="575" t="s">
        <v>79</v>
      </c>
      <c r="C154" s="630" t="s">
        <v>117</v>
      </c>
      <c r="D154" s="34" t="s">
        <v>37</v>
      </c>
      <c r="E154" s="553" t="s">
        <v>113</v>
      </c>
      <c r="F154" s="51" t="s">
        <v>51</v>
      </c>
      <c r="G154" s="26" t="s">
        <v>12</v>
      </c>
      <c r="H154" s="83" t="s">
        <v>114</v>
      </c>
      <c r="I154" s="225">
        <v>3593.14</v>
      </c>
    </row>
    <row r="155" spans="1:9" ht="15.75" thickBot="1" x14ac:dyDescent="0.3">
      <c r="A155" s="591"/>
      <c r="B155" s="566"/>
      <c r="C155" s="673"/>
      <c r="D155" s="32" t="s">
        <v>32</v>
      </c>
      <c r="E155" s="547"/>
      <c r="F155" s="152"/>
      <c r="G155" s="2" t="s">
        <v>12</v>
      </c>
      <c r="H155" s="44" t="s">
        <v>115</v>
      </c>
      <c r="I155" s="14">
        <v>13638.15</v>
      </c>
    </row>
    <row r="156" spans="1:9" ht="15.75" thickBot="1" x14ac:dyDescent="0.3">
      <c r="A156" s="592"/>
      <c r="B156" s="554"/>
      <c r="C156" s="674"/>
      <c r="D156" s="19" t="s">
        <v>0</v>
      </c>
      <c r="E156" s="548"/>
      <c r="F156" s="34"/>
      <c r="G156" s="42" t="s">
        <v>12</v>
      </c>
      <c r="H156" s="127" t="s">
        <v>116</v>
      </c>
      <c r="I156" s="173">
        <v>76384.22</v>
      </c>
    </row>
    <row r="157" spans="1:9" ht="15.75" thickBot="1" x14ac:dyDescent="0.3">
      <c r="A157" s="650" t="s">
        <v>52</v>
      </c>
      <c r="B157" s="651"/>
      <c r="C157" s="651"/>
      <c r="D157" s="651"/>
      <c r="E157" s="651"/>
      <c r="F157" s="651"/>
      <c r="G157" s="651"/>
      <c r="H157" s="652"/>
      <c r="I157" s="224">
        <f>I154+I155+I156</f>
        <v>93615.510000000009</v>
      </c>
    </row>
    <row r="158" spans="1:9" x14ac:dyDescent="0.25">
      <c r="A158" s="677">
        <v>1</v>
      </c>
      <c r="B158" s="680" t="s">
        <v>119</v>
      </c>
      <c r="C158" s="220" t="s">
        <v>81</v>
      </c>
      <c r="D158" s="97" t="s">
        <v>68</v>
      </c>
      <c r="E158" s="97" t="s">
        <v>123</v>
      </c>
      <c r="F158" s="97" t="s">
        <v>122</v>
      </c>
      <c r="G158" s="97" t="s">
        <v>12</v>
      </c>
      <c r="H158" s="97" t="s">
        <v>120</v>
      </c>
      <c r="I158" s="226">
        <v>10865.77</v>
      </c>
    </row>
    <row r="159" spans="1:9" x14ac:dyDescent="0.25">
      <c r="A159" s="678"/>
      <c r="B159" s="570"/>
      <c r="C159" s="2" t="s">
        <v>118</v>
      </c>
      <c r="D159" s="2"/>
      <c r="E159" s="2"/>
      <c r="F159" s="2"/>
      <c r="G159" s="2" t="s">
        <v>12</v>
      </c>
      <c r="H159" s="2" t="s">
        <v>121</v>
      </c>
      <c r="I159" s="227">
        <v>14652.72</v>
      </c>
    </row>
    <row r="160" spans="1:9" x14ac:dyDescent="0.25">
      <c r="A160" s="678"/>
      <c r="B160" s="570"/>
      <c r="C160" s="155"/>
      <c r="D160" s="2"/>
      <c r="E160" s="2"/>
      <c r="F160" s="2"/>
      <c r="G160" s="2"/>
      <c r="H160" s="110"/>
      <c r="I160" s="14"/>
    </row>
    <row r="161" spans="1:9" x14ac:dyDescent="0.25">
      <c r="A161" s="678"/>
      <c r="B161" s="570"/>
      <c r="C161" s="155"/>
      <c r="D161" s="2"/>
      <c r="E161" s="2"/>
      <c r="F161" s="2"/>
      <c r="G161" s="2"/>
      <c r="H161" s="110"/>
      <c r="I161" s="14"/>
    </row>
    <row r="162" spans="1:9" ht="15.75" thickBot="1" x14ac:dyDescent="0.3">
      <c r="A162" s="679"/>
      <c r="B162" s="681"/>
      <c r="C162" s="171"/>
      <c r="D162" s="171"/>
      <c r="E162" s="171"/>
      <c r="F162" s="171"/>
      <c r="G162" s="41"/>
      <c r="H162" s="73"/>
      <c r="I162" s="78"/>
    </row>
    <row r="163" spans="1:9" ht="15.75" thickBot="1" x14ac:dyDescent="0.3">
      <c r="A163" s="670" t="s">
        <v>75</v>
      </c>
      <c r="B163" s="686"/>
      <c r="C163" s="686"/>
      <c r="D163" s="686"/>
      <c r="E163" s="686"/>
      <c r="F163" s="686"/>
      <c r="G163" s="686"/>
      <c r="H163" s="687"/>
      <c r="I163" s="166">
        <f>I158+I159+I160+I161+I162</f>
        <v>25518.489999999998</v>
      </c>
    </row>
    <row r="164" spans="1:9" ht="15.75" thickBot="1" x14ac:dyDescent="0.3">
      <c r="A164" s="670" t="s">
        <v>25</v>
      </c>
      <c r="B164" s="671"/>
      <c r="C164" s="671"/>
      <c r="D164" s="671"/>
      <c r="E164" s="671"/>
      <c r="F164" s="671"/>
      <c r="G164" s="671"/>
      <c r="H164" s="672"/>
      <c r="I164" s="71">
        <f>I117+I143+I150+I153+I157+I163</f>
        <v>674194.77</v>
      </c>
    </row>
  </sheetData>
  <mergeCells count="144">
    <mergeCell ref="A150:H150"/>
    <mergeCell ref="V89:AC89"/>
    <mergeCell ref="V95:AC95"/>
    <mergeCell ref="AC86:AC87"/>
    <mergeCell ref="V92:V93"/>
    <mergeCell ref="A96:F96"/>
    <mergeCell ref="A145:A147"/>
    <mergeCell ref="A89:F89"/>
    <mergeCell ref="K89:R89"/>
    <mergeCell ref="K96:R96"/>
    <mergeCell ref="K95:R95"/>
    <mergeCell ref="W92:W93"/>
    <mergeCell ref="Z92:Z93"/>
    <mergeCell ref="AB92:AB93"/>
    <mergeCell ref="V90:V91"/>
    <mergeCell ref="V46:V48"/>
    <mergeCell ref="V51:V53"/>
    <mergeCell ref="V49:V50"/>
    <mergeCell ref="W46:W48"/>
    <mergeCell ref="AD61:AD62"/>
    <mergeCell ref="AD86:AD87"/>
    <mergeCell ref="W86:W87"/>
    <mergeCell ref="AB86:AB87"/>
    <mergeCell ref="Z56:Z57"/>
    <mergeCell ref="W72:W75"/>
    <mergeCell ref="AB61:AB62"/>
    <mergeCell ref="W80:W81"/>
    <mergeCell ref="AB84:AB85"/>
    <mergeCell ref="W65:W71"/>
    <mergeCell ref="W82:W83"/>
    <mergeCell ref="W84:W85"/>
    <mergeCell ref="W63:W64"/>
    <mergeCell ref="W76:W77"/>
    <mergeCell ref="AB76:AB77"/>
    <mergeCell ref="V43:V45"/>
    <mergeCell ref="W43:W45"/>
    <mergeCell ref="K49:K88"/>
    <mergeCell ref="V54:V55"/>
    <mergeCell ref="W90:W91"/>
    <mergeCell ref="AA92:AA93"/>
    <mergeCell ref="Z90:Z91"/>
    <mergeCell ref="AA90:AA91"/>
    <mergeCell ref="AB90:AB91"/>
    <mergeCell ref="Z49:Z50"/>
    <mergeCell ref="W51:W53"/>
    <mergeCell ref="W49:W50"/>
    <mergeCell ref="W61:W62"/>
    <mergeCell ref="AA58:AA60"/>
    <mergeCell ref="W58:W59"/>
    <mergeCell ref="AA61:AA62"/>
    <mergeCell ref="W54:W55"/>
    <mergeCell ref="X59:X60"/>
    <mergeCell ref="Z43:Z45"/>
    <mergeCell ref="AA43:AA45"/>
    <mergeCell ref="AB49:AB50"/>
    <mergeCell ref="Z58:Z60"/>
    <mergeCell ref="W78:W79"/>
    <mergeCell ref="W56:W57"/>
    <mergeCell ref="A164:H164"/>
    <mergeCell ref="A154:A156"/>
    <mergeCell ref="B154:B156"/>
    <mergeCell ref="C154:C156"/>
    <mergeCell ref="E154:E156"/>
    <mergeCell ref="A157:H157"/>
    <mergeCell ref="V56:V57"/>
    <mergeCell ref="V96:AC96"/>
    <mergeCell ref="A158:A162"/>
    <mergeCell ref="B158:B162"/>
    <mergeCell ref="A151:A152"/>
    <mergeCell ref="B151:B152"/>
    <mergeCell ref="C151:C152"/>
    <mergeCell ref="E151:E152"/>
    <mergeCell ref="A153:H153"/>
    <mergeCell ref="B108:I108"/>
    <mergeCell ref="A163:H163"/>
    <mergeCell ref="V84:V85"/>
    <mergeCell ref="L49:L88"/>
    <mergeCell ref="V58:V60"/>
    <mergeCell ref="A117:H117"/>
    <mergeCell ref="V61:V62"/>
    <mergeCell ref="AC61:AC62"/>
    <mergeCell ref="A143:H143"/>
    <mergeCell ref="B5:G5"/>
    <mergeCell ref="A14:F14"/>
    <mergeCell ref="A24:F24"/>
    <mergeCell ref="L5:S5"/>
    <mergeCell ref="K14:R14"/>
    <mergeCell ref="K30:R30"/>
    <mergeCell ref="A30:F30"/>
    <mergeCell ref="W12:W13"/>
    <mergeCell ref="V12:V13"/>
    <mergeCell ref="W5:AD5"/>
    <mergeCell ref="K24:R24"/>
    <mergeCell ref="V24:AC24"/>
    <mergeCell ref="V14:AC14"/>
    <mergeCell ref="V15:V18"/>
    <mergeCell ref="K18:K23"/>
    <mergeCell ref="X12:X13"/>
    <mergeCell ref="W8:W9"/>
    <mergeCell ref="V8:V9"/>
    <mergeCell ref="W10:W11"/>
    <mergeCell ref="Z10:Z11"/>
    <mergeCell ref="AA10:AA11"/>
    <mergeCell ref="V10:V11"/>
    <mergeCell ref="Z15:Z18"/>
    <mergeCell ref="AA15:AA18"/>
    <mergeCell ref="A36:F36"/>
    <mergeCell ref="K36:R36"/>
    <mergeCell ref="K25:K29"/>
    <mergeCell ref="L25:L29"/>
    <mergeCell ref="M25:M29"/>
    <mergeCell ref="O25:O29"/>
    <mergeCell ref="O33:O35"/>
    <mergeCell ref="L33:L35"/>
    <mergeCell ref="M33:M35"/>
    <mergeCell ref="K33:K35"/>
    <mergeCell ref="K31:K32"/>
    <mergeCell ref="L31:L32"/>
    <mergeCell ref="M31:M32"/>
    <mergeCell ref="O31:O32"/>
    <mergeCell ref="V31:V35"/>
    <mergeCell ref="Z37:Z38"/>
    <mergeCell ref="AB37:AB38"/>
    <mergeCell ref="AC37:AC38"/>
    <mergeCell ref="AD37:AD38"/>
    <mergeCell ref="AA25:AA26"/>
    <mergeCell ref="W37:W39"/>
    <mergeCell ref="Z25:Z29"/>
    <mergeCell ref="W40:W42"/>
    <mergeCell ref="V36:AC36"/>
    <mergeCell ref="W25:W29"/>
    <mergeCell ref="V37:V39"/>
    <mergeCell ref="AA40:AA42"/>
    <mergeCell ref="V30:AC30"/>
    <mergeCell ref="AA37:AA39"/>
    <mergeCell ref="Z19:Z20"/>
    <mergeCell ref="AB19:AB20"/>
    <mergeCell ref="Z46:Z47"/>
    <mergeCell ref="AB46:AB47"/>
    <mergeCell ref="AC49:AC50"/>
    <mergeCell ref="AD49:AD50"/>
    <mergeCell ref="AB43:AB44"/>
    <mergeCell ref="AC43:AC44"/>
    <mergeCell ref="AD43:AD44"/>
  </mergeCells>
  <pageMargins left="3.937007874015748E-2" right="3.937007874015748E-2" top="0" bottom="0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R30" sqref="R30"/>
    </sheetView>
  </sheetViews>
  <sheetFormatPr defaultRowHeight="15" x14ac:dyDescent="0.25"/>
  <cols>
    <col min="1" max="1" width="6.140625" customWidth="1"/>
    <col min="2" max="2" width="13.42578125" customWidth="1"/>
    <col min="3" max="3" width="16" customWidth="1"/>
    <col min="4" max="4" width="17" customWidth="1"/>
    <col min="5" max="5" width="15.5703125" customWidth="1"/>
    <col min="6" max="6" width="9.28515625" customWidth="1"/>
    <col min="7" max="7" width="19.140625" customWidth="1"/>
    <col min="8" max="8" width="10.5703125" customWidth="1"/>
  </cols>
  <sheetData>
    <row r="1" spans="1:14" ht="19.5" x14ac:dyDescent="0.4">
      <c r="D1" s="1" t="s">
        <v>265</v>
      </c>
    </row>
    <row r="3" spans="1:14" ht="15.75" thickBot="1" x14ac:dyDescent="0.3">
      <c r="G3" s="17" t="s">
        <v>30</v>
      </c>
    </row>
    <row r="4" spans="1:14" ht="39" x14ac:dyDescent="0.25">
      <c r="A4" s="29" t="s">
        <v>1</v>
      </c>
      <c r="B4" s="29" t="s">
        <v>2</v>
      </c>
      <c r="C4" s="749" t="s">
        <v>80</v>
      </c>
      <c r="D4" s="3" t="s">
        <v>3</v>
      </c>
      <c r="E4" s="4" t="s">
        <v>4</v>
      </c>
      <c r="F4" s="4" t="s">
        <v>16</v>
      </c>
      <c r="G4" s="4" t="s">
        <v>5</v>
      </c>
      <c r="H4" s="22" t="s">
        <v>17</v>
      </c>
    </row>
    <row r="5" spans="1:14" ht="15.75" thickBot="1" x14ac:dyDescent="0.3">
      <c r="A5" s="184" t="s">
        <v>6</v>
      </c>
      <c r="B5" s="319"/>
      <c r="C5" s="750"/>
      <c r="D5" s="113"/>
      <c r="E5" s="113" t="s">
        <v>7</v>
      </c>
      <c r="F5" s="113" t="s">
        <v>20</v>
      </c>
      <c r="G5" s="113" t="s">
        <v>8</v>
      </c>
      <c r="H5" s="174" t="s">
        <v>9</v>
      </c>
    </row>
    <row r="6" spans="1:14" x14ac:dyDescent="0.25">
      <c r="A6" s="535">
        <v>1</v>
      </c>
      <c r="B6" s="563" t="s">
        <v>119</v>
      </c>
      <c r="C6" s="51" t="s">
        <v>154</v>
      </c>
      <c r="D6" s="553" t="s">
        <v>223</v>
      </c>
      <c r="E6" s="553" t="s">
        <v>231</v>
      </c>
      <c r="F6" s="97" t="s">
        <v>233</v>
      </c>
      <c r="G6" s="109" t="s">
        <v>234</v>
      </c>
      <c r="H6" s="128">
        <v>326.77999999999997</v>
      </c>
    </row>
    <row r="7" spans="1:14" ht="15.75" thickBot="1" x14ac:dyDescent="0.3">
      <c r="A7" s="531"/>
      <c r="B7" s="564"/>
      <c r="C7" s="52" t="s">
        <v>230</v>
      </c>
      <c r="D7" s="547"/>
      <c r="E7" s="547"/>
      <c r="F7" s="2" t="s">
        <v>233</v>
      </c>
      <c r="G7" s="44" t="s">
        <v>235</v>
      </c>
      <c r="H7" s="117">
        <v>653.55999999999995</v>
      </c>
    </row>
    <row r="8" spans="1:14" ht="15.75" thickBot="1" x14ac:dyDescent="0.3">
      <c r="A8" s="184"/>
      <c r="B8" s="731"/>
      <c r="C8" s="47"/>
      <c r="D8" s="547"/>
      <c r="E8" s="547"/>
      <c r="F8" s="400" t="s">
        <v>151</v>
      </c>
      <c r="G8" s="45" t="s">
        <v>236</v>
      </c>
      <c r="H8" s="247">
        <v>326.77999999999997</v>
      </c>
    </row>
    <row r="9" spans="1:14" x14ac:dyDescent="0.25">
      <c r="A9" s="536">
        <v>2</v>
      </c>
      <c r="B9" s="563" t="s">
        <v>119</v>
      </c>
      <c r="C9" s="385" t="s">
        <v>154</v>
      </c>
      <c r="D9" s="509" t="s">
        <v>160</v>
      </c>
      <c r="E9" s="512" t="s">
        <v>161</v>
      </c>
      <c r="F9" s="452" t="s">
        <v>151</v>
      </c>
      <c r="G9" s="55" t="s">
        <v>237</v>
      </c>
      <c r="H9" s="331">
        <v>653.55999999999995</v>
      </c>
    </row>
    <row r="10" spans="1:14" ht="15.75" thickBot="1" x14ac:dyDescent="0.3">
      <c r="A10" s="33"/>
      <c r="B10" s="564"/>
      <c r="C10" s="386" t="s">
        <v>159</v>
      </c>
      <c r="D10" s="511"/>
      <c r="E10" s="511"/>
      <c r="F10" s="491"/>
      <c r="G10" s="122"/>
      <c r="H10" s="190"/>
    </row>
    <row r="11" spans="1:14" ht="15.75" thickBot="1" x14ac:dyDescent="0.3">
      <c r="A11" s="7"/>
      <c r="B11" s="565"/>
      <c r="C11" s="52"/>
      <c r="D11" s="508"/>
      <c r="E11" s="508"/>
      <c r="F11" s="290"/>
      <c r="G11" s="69"/>
      <c r="H11" s="173"/>
      <c r="N11" s="534"/>
    </row>
    <row r="12" spans="1:14" ht="15" customHeight="1" x14ac:dyDescent="0.25">
      <c r="A12" s="537">
        <v>3</v>
      </c>
      <c r="B12" s="564" t="s">
        <v>119</v>
      </c>
      <c r="C12" s="385" t="s">
        <v>154</v>
      </c>
      <c r="D12" s="387" t="s">
        <v>144</v>
      </c>
      <c r="E12" s="387" t="s">
        <v>163</v>
      </c>
      <c r="F12" s="431" t="s">
        <v>151</v>
      </c>
      <c r="G12" s="44" t="s">
        <v>238</v>
      </c>
      <c r="H12" s="104">
        <v>980.34</v>
      </c>
    </row>
    <row r="13" spans="1:14" ht="15" customHeight="1" thickBot="1" x14ac:dyDescent="0.3">
      <c r="A13" s="430"/>
      <c r="B13" s="564"/>
      <c r="C13" s="386" t="s">
        <v>162</v>
      </c>
      <c r="D13" s="312"/>
      <c r="E13" s="316"/>
      <c r="F13" s="431" t="s">
        <v>151</v>
      </c>
      <c r="G13" s="44" t="s">
        <v>239</v>
      </c>
      <c r="H13" s="104">
        <v>980.34</v>
      </c>
    </row>
    <row r="14" spans="1:14" ht="15.75" thickBot="1" x14ac:dyDescent="0.3">
      <c r="A14" s="429"/>
      <c r="B14" s="565"/>
      <c r="C14" s="510"/>
      <c r="D14" s="310"/>
      <c r="E14" s="134"/>
      <c r="F14" s="256"/>
      <c r="G14" s="44"/>
      <c r="H14" s="104"/>
    </row>
    <row r="15" spans="1:14" ht="15.75" thickBot="1" x14ac:dyDescent="0.3">
      <c r="A15" s="369" t="s">
        <v>145</v>
      </c>
      <c r="B15" s="346"/>
      <c r="C15" s="346"/>
      <c r="D15" s="371"/>
      <c r="E15" s="371"/>
      <c r="F15" s="371"/>
      <c r="G15" s="368"/>
      <c r="H15" s="370">
        <f>H12+H13+H14+H6+H7+H8+H9</f>
        <v>3921.36</v>
      </c>
    </row>
    <row r="16" spans="1:14" ht="15.75" thickBot="1" x14ac:dyDescent="0.3">
      <c r="A16" s="349">
        <v>1</v>
      </c>
      <c r="B16" s="372" t="s">
        <v>143</v>
      </c>
      <c r="C16" s="27" t="s">
        <v>146</v>
      </c>
      <c r="D16" s="27" t="s">
        <v>140</v>
      </c>
      <c r="E16" s="27" t="s">
        <v>158</v>
      </c>
      <c r="F16" s="41" t="s">
        <v>151</v>
      </c>
      <c r="G16" s="41" t="s">
        <v>232</v>
      </c>
      <c r="H16" s="125">
        <v>653.55999999999995</v>
      </c>
    </row>
    <row r="17" spans="1:10" ht="18" customHeight="1" x14ac:dyDescent="0.25">
      <c r="A17" s="349"/>
      <c r="B17" s="372"/>
      <c r="C17" s="10" t="s">
        <v>157</v>
      </c>
      <c r="D17" s="10"/>
      <c r="E17" s="162"/>
      <c r="F17" s="431"/>
      <c r="G17" s="44"/>
      <c r="H17" s="104"/>
    </row>
    <row r="18" spans="1:10" ht="15.75" customHeight="1" thickBot="1" x14ac:dyDescent="0.3">
      <c r="A18" s="349"/>
      <c r="B18" s="183"/>
      <c r="C18" s="183"/>
      <c r="D18" s="10"/>
      <c r="E18" s="162"/>
      <c r="F18" s="41"/>
      <c r="G18" s="41"/>
      <c r="H18" s="41"/>
    </row>
    <row r="19" spans="1:10" ht="15.75" thickBot="1" x14ac:dyDescent="0.3">
      <c r="A19" s="555" t="s">
        <v>148</v>
      </c>
      <c r="B19" s="561"/>
      <c r="C19" s="561"/>
      <c r="D19" s="561"/>
      <c r="E19" s="561"/>
      <c r="F19" s="561"/>
      <c r="G19" s="562"/>
      <c r="H19" s="164">
        <f>SUM(H16:H18)</f>
        <v>653.55999999999995</v>
      </c>
      <c r="J19" s="94"/>
    </row>
    <row r="20" spans="1:10" hidden="1" x14ac:dyDescent="0.25">
      <c r="A20" s="264">
        <v>1</v>
      </c>
      <c r="B20" s="569" t="s">
        <v>131</v>
      </c>
      <c r="C20" s="132"/>
      <c r="D20" s="27"/>
      <c r="E20" s="27"/>
      <c r="F20" s="2"/>
      <c r="G20" s="44"/>
      <c r="H20" s="104"/>
    </row>
    <row r="21" spans="1:10" hidden="1" x14ac:dyDescent="0.25">
      <c r="A21" s="268"/>
      <c r="B21" s="547"/>
      <c r="C21" s="308"/>
      <c r="D21" s="265"/>
      <c r="E21" s="270"/>
      <c r="F21" s="2"/>
      <c r="G21" s="44"/>
      <c r="H21" s="104"/>
    </row>
    <row r="22" spans="1:10" ht="15.75" hidden="1" customHeight="1" x14ac:dyDescent="0.25">
      <c r="A22" s="268"/>
      <c r="B22" s="547"/>
      <c r="C22" s="271"/>
      <c r="D22" s="265"/>
      <c r="E22" s="270"/>
      <c r="F22" s="2"/>
      <c r="G22" s="44"/>
      <c r="H22" s="104"/>
    </row>
    <row r="23" spans="1:10" ht="15.75" hidden="1" customHeight="1" x14ac:dyDescent="0.25">
      <c r="A23" s="268"/>
      <c r="B23" s="547"/>
      <c r="C23" s="271"/>
      <c r="D23" s="313"/>
      <c r="E23" s="270"/>
      <c r="F23" s="2"/>
      <c r="G23" s="44"/>
      <c r="H23" s="104"/>
    </row>
    <row r="24" spans="1:10" ht="15.75" hidden="1" customHeight="1" thickBot="1" x14ac:dyDescent="0.3">
      <c r="A24" s="268"/>
      <c r="B24" s="547"/>
      <c r="C24" s="271"/>
      <c r="D24" s="313"/>
      <c r="E24" s="270"/>
      <c r="F24" s="8"/>
      <c r="G24" s="45"/>
      <c r="H24" s="315"/>
    </row>
    <row r="25" spans="1:10" ht="15.75" hidden="1" thickBot="1" x14ac:dyDescent="0.3">
      <c r="A25" s="555" t="s">
        <v>135</v>
      </c>
      <c r="B25" s="561"/>
      <c r="C25" s="561"/>
      <c r="D25" s="561"/>
      <c r="E25" s="561"/>
      <c r="F25" s="561"/>
      <c r="G25" s="562"/>
      <c r="H25" s="163">
        <f>SUM(H20:H24)</f>
        <v>0</v>
      </c>
    </row>
    <row r="26" spans="1:10" ht="15.75" hidden="1" customHeight="1" x14ac:dyDescent="0.25">
      <c r="A26" s="15">
        <v>1</v>
      </c>
      <c r="B26" s="132" t="s">
        <v>134</v>
      </c>
      <c r="C26" s="132"/>
      <c r="D26" s="27"/>
      <c r="E26" s="89"/>
      <c r="F26" s="149"/>
      <c r="G26" s="44"/>
      <c r="H26" s="117"/>
    </row>
    <row r="27" spans="1:10" ht="15.75" hidden="1" customHeight="1" thickBot="1" x14ac:dyDescent="0.3">
      <c r="A27" s="100"/>
      <c r="B27" s="142"/>
      <c r="C27" s="142"/>
      <c r="D27" s="10"/>
      <c r="E27" s="101"/>
      <c r="F27" s="149"/>
      <c r="G27" s="44"/>
      <c r="H27" s="117"/>
    </row>
    <row r="28" spans="1:10" ht="15.75" hidden="1" thickBot="1" x14ac:dyDescent="0.3">
      <c r="A28" s="555" t="s">
        <v>38</v>
      </c>
      <c r="B28" s="561"/>
      <c r="C28" s="561"/>
      <c r="D28" s="561"/>
      <c r="E28" s="561"/>
      <c r="F28" s="561"/>
      <c r="G28" s="562"/>
      <c r="H28" s="20">
        <f>SUM(H26:H27)</f>
        <v>0</v>
      </c>
    </row>
    <row r="29" spans="1:10" ht="15.75" thickBot="1" x14ac:dyDescent="0.3">
      <c r="A29" s="555" t="s">
        <v>39</v>
      </c>
      <c r="B29" s="561"/>
      <c r="C29" s="561"/>
      <c r="D29" s="561"/>
      <c r="E29" s="561"/>
      <c r="F29" s="561"/>
      <c r="G29" s="562"/>
      <c r="H29" s="20">
        <f>H15+H19</f>
        <v>4574.92</v>
      </c>
    </row>
    <row r="32" spans="1:10" ht="19.5" x14ac:dyDescent="0.4">
      <c r="D32" s="1"/>
    </row>
    <row r="35" spans="1:8" ht="19.5" x14ac:dyDescent="0.4">
      <c r="D35" s="1"/>
    </row>
    <row r="37" spans="1:8" x14ac:dyDescent="0.25">
      <c r="A37" s="9"/>
      <c r="B37" s="9"/>
      <c r="C37" s="9"/>
      <c r="D37" s="9"/>
      <c r="E37" s="9"/>
      <c r="F37" s="9"/>
      <c r="G37" s="272"/>
      <c r="H37" s="9"/>
    </row>
    <row r="38" spans="1:8" x14ac:dyDescent="0.25">
      <c r="A38" s="273"/>
      <c r="B38" s="273"/>
      <c r="C38" s="747"/>
      <c r="D38" s="273"/>
      <c r="E38" s="274"/>
      <c r="F38" s="274"/>
      <c r="G38" s="274"/>
      <c r="H38" s="275"/>
    </row>
    <row r="39" spans="1:8" x14ac:dyDescent="0.25">
      <c r="A39" s="273"/>
      <c r="B39" s="273"/>
      <c r="C39" s="748"/>
      <c r="D39" s="273"/>
      <c r="E39" s="273"/>
      <c r="F39" s="273"/>
      <c r="G39" s="273"/>
      <c r="H39" s="276"/>
    </row>
    <row r="40" spans="1:8" x14ac:dyDescent="0.25">
      <c r="A40" s="746"/>
      <c r="B40" s="277"/>
      <c r="C40" s="137"/>
      <c r="D40" s="9"/>
      <c r="E40" s="9"/>
      <c r="F40" s="9"/>
      <c r="G40" s="119"/>
      <c r="H40" s="59"/>
    </row>
    <row r="41" spans="1:8" x14ac:dyDescent="0.25">
      <c r="A41" s="746"/>
      <c r="B41" s="137"/>
      <c r="C41" s="137"/>
      <c r="D41" s="9"/>
      <c r="E41" s="93"/>
      <c r="F41" s="9"/>
      <c r="G41" s="119"/>
      <c r="H41" s="59"/>
    </row>
    <row r="42" spans="1:8" x14ac:dyDescent="0.25">
      <c r="A42" s="746"/>
      <c r="B42" s="137"/>
      <c r="C42" s="137"/>
      <c r="D42" s="9"/>
      <c r="E42" s="93"/>
      <c r="F42" s="9"/>
      <c r="G42" s="119"/>
      <c r="H42" s="59"/>
    </row>
    <row r="43" spans="1:8" x14ac:dyDescent="0.25">
      <c r="A43" s="746"/>
      <c r="B43" s="137"/>
      <c r="C43" s="137"/>
      <c r="D43" s="9"/>
      <c r="E43" s="93"/>
      <c r="F43" s="9"/>
      <c r="G43" s="119"/>
      <c r="H43" s="59"/>
    </row>
    <row r="44" spans="1:8" x14ac:dyDescent="0.25">
      <c r="A44" s="567"/>
      <c r="B44" s="567"/>
      <c r="C44" s="567"/>
      <c r="D44" s="567"/>
      <c r="E44" s="567"/>
      <c r="F44" s="567"/>
      <c r="G44" s="567"/>
      <c r="H44" s="224"/>
    </row>
    <row r="45" spans="1:8" x14ac:dyDescent="0.25">
      <c r="A45" s="278"/>
      <c r="B45" s="745"/>
      <c r="C45" s="279"/>
      <c r="D45" s="269"/>
      <c r="E45" s="270"/>
      <c r="F45" s="9"/>
      <c r="G45" s="119"/>
      <c r="H45" s="9"/>
    </row>
    <row r="46" spans="1:8" x14ac:dyDescent="0.25">
      <c r="A46" s="278"/>
      <c r="B46" s="746"/>
      <c r="C46" s="280"/>
      <c r="D46" s="269"/>
      <c r="E46" s="270"/>
      <c r="F46" s="9"/>
      <c r="G46" s="119"/>
      <c r="H46" s="9"/>
    </row>
    <row r="47" spans="1:8" x14ac:dyDescent="0.25">
      <c r="A47" s="278"/>
      <c r="B47" s="746"/>
      <c r="C47" s="281"/>
      <c r="D47" s="269"/>
      <c r="E47" s="270"/>
      <c r="F47" s="9"/>
      <c r="G47" s="119"/>
      <c r="H47" s="9"/>
    </row>
    <row r="48" spans="1:8" x14ac:dyDescent="0.25">
      <c r="A48" s="282"/>
      <c r="B48" s="746"/>
      <c r="C48" s="269"/>
      <c r="D48" s="269"/>
      <c r="E48" s="269"/>
      <c r="F48" s="263"/>
      <c r="G48" s="263"/>
      <c r="H48" s="59"/>
    </row>
    <row r="49" spans="1:8" ht="15.75" customHeight="1" x14ac:dyDescent="0.25">
      <c r="A49" s="567"/>
      <c r="B49" s="567"/>
      <c r="C49" s="567"/>
      <c r="D49" s="567"/>
      <c r="E49" s="567"/>
      <c r="F49" s="567"/>
      <c r="G49" s="567"/>
      <c r="H49" s="224"/>
    </row>
    <row r="50" spans="1:8" x14ac:dyDescent="0.25">
      <c r="A50" s="9"/>
      <c r="B50" s="137"/>
      <c r="C50" s="283"/>
      <c r="D50" s="9"/>
      <c r="E50" s="47"/>
      <c r="F50" s="47"/>
      <c r="G50" s="56"/>
      <c r="H50" s="59"/>
    </row>
    <row r="51" spans="1:8" x14ac:dyDescent="0.25">
      <c r="A51" s="284"/>
      <c r="B51" s="9"/>
      <c r="C51" s="285"/>
      <c r="D51" s="9"/>
      <c r="E51" s="47"/>
      <c r="F51" s="47"/>
      <c r="G51" s="56"/>
      <c r="H51" s="59"/>
    </row>
    <row r="52" spans="1:8" x14ac:dyDescent="0.25">
      <c r="A52" s="286"/>
      <c r="B52" s="137"/>
      <c r="C52" s="137"/>
      <c r="D52" s="9"/>
      <c r="E52" s="9"/>
      <c r="F52" s="47"/>
      <c r="G52" s="56"/>
      <c r="H52" s="59"/>
    </row>
    <row r="53" spans="1:8" x14ac:dyDescent="0.25">
      <c r="A53" s="9"/>
      <c r="B53" s="9"/>
      <c r="C53" s="9"/>
      <c r="D53" s="9"/>
      <c r="E53" s="9"/>
      <c r="F53" s="47"/>
      <c r="G53" s="56"/>
      <c r="H53" s="59"/>
    </row>
    <row r="54" spans="1:8" x14ac:dyDescent="0.25">
      <c r="A54" s="567"/>
      <c r="B54" s="567"/>
      <c r="C54" s="567"/>
      <c r="D54" s="567"/>
      <c r="E54" s="567"/>
      <c r="F54" s="567"/>
      <c r="G54" s="567"/>
      <c r="H54" s="231"/>
    </row>
    <row r="55" spans="1:8" x14ac:dyDescent="0.25">
      <c r="A55" s="567"/>
      <c r="B55" s="567"/>
      <c r="C55" s="567"/>
      <c r="D55" s="567"/>
      <c r="E55" s="567"/>
      <c r="F55" s="567"/>
      <c r="G55" s="567"/>
      <c r="H55" s="231"/>
    </row>
  </sheetData>
  <mergeCells count="18">
    <mergeCell ref="C4:C5"/>
    <mergeCell ref="A19:G19"/>
    <mergeCell ref="B20:B24"/>
    <mergeCell ref="A25:G25"/>
    <mergeCell ref="A28:G28"/>
    <mergeCell ref="B6:B8"/>
    <mergeCell ref="B12:B14"/>
    <mergeCell ref="D6:D8"/>
    <mergeCell ref="E6:E8"/>
    <mergeCell ref="B9:B11"/>
    <mergeCell ref="A55:G55"/>
    <mergeCell ref="B45:B48"/>
    <mergeCell ref="A29:G29"/>
    <mergeCell ref="C38:C39"/>
    <mergeCell ref="A40:A43"/>
    <mergeCell ref="A44:G44"/>
    <mergeCell ref="A49:G49"/>
    <mergeCell ref="A54:G54"/>
  </mergeCells>
  <printOptions horizontalCentered="1"/>
  <pageMargins left="0" right="0" top="0.74803149606299213" bottom="0.74803149606299213" header="0.31496062992125984" footer="0.11811023622047245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49"/>
  <sheetViews>
    <sheetView workbookViewId="0">
      <selection activeCell="K27" sqref="K27"/>
    </sheetView>
  </sheetViews>
  <sheetFormatPr defaultRowHeight="15" x14ac:dyDescent="0.25"/>
  <cols>
    <col min="1" max="1" width="4.42578125" customWidth="1"/>
    <col min="2" max="2" width="16.28515625" customWidth="1"/>
    <col min="3" max="3" width="17.140625" customWidth="1"/>
    <col min="4" max="4" width="17.42578125" customWidth="1"/>
    <col min="5" max="5" width="15.42578125" customWidth="1"/>
    <col min="6" max="6" width="13.5703125" customWidth="1"/>
    <col min="7" max="7" width="25.85546875" customWidth="1"/>
    <col min="8" max="8" width="12.42578125" customWidth="1"/>
  </cols>
  <sheetData>
    <row r="4" spans="1:8" ht="15.75" x14ac:dyDescent="0.25">
      <c r="A4" s="23"/>
      <c r="B4" s="23"/>
      <c r="C4" s="23"/>
      <c r="D4" s="24" t="s">
        <v>266</v>
      </c>
      <c r="E4" s="24"/>
      <c r="F4" s="23"/>
      <c r="G4" s="25" t="s">
        <v>19</v>
      </c>
    </row>
    <row r="6" spans="1:8" ht="15.75" thickBot="1" x14ac:dyDescent="0.3"/>
    <row r="7" spans="1:8" ht="26.25" x14ac:dyDescent="0.25">
      <c r="A7" s="6" t="s">
        <v>1</v>
      </c>
      <c r="B7" s="3" t="s">
        <v>2</v>
      </c>
      <c r="C7" s="241" t="s">
        <v>80</v>
      </c>
      <c r="D7" s="3" t="s">
        <v>3</v>
      </c>
      <c r="E7" s="4" t="s">
        <v>4</v>
      </c>
      <c r="F7" s="4" t="s">
        <v>16</v>
      </c>
      <c r="G7" s="4" t="s">
        <v>5</v>
      </c>
      <c r="H7" s="22" t="s">
        <v>13</v>
      </c>
    </row>
    <row r="8" spans="1:8" ht="27" thickBot="1" x14ac:dyDescent="0.3">
      <c r="A8" s="7" t="s">
        <v>6</v>
      </c>
      <c r="B8" s="5"/>
      <c r="C8" s="5"/>
      <c r="D8" s="5"/>
      <c r="E8" s="5" t="s">
        <v>7</v>
      </c>
      <c r="F8" s="5" t="s">
        <v>15</v>
      </c>
      <c r="G8" s="5" t="s">
        <v>8</v>
      </c>
      <c r="H8" s="30" t="s">
        <v>11</v>
      </c>
    </row>
    <row r="9" spans="1:8" ht="17.25" customHeight="1" thickBot="1" x14ac:dyDescent="0.3">
      <c r="A9" s="37">
        <v>1</v>
      </c>
      <c r="B9" s="68"/>
      <c r="C9" s="8"/>
      <c r="D9" s="27"/>
      <c r="E9" s="32"/>
      <c r="F9" s="27"/>
      <c r="G9" s="103"/>
      <c r="H9" s="40"/>
    </row>
    <row r="10" spans="1:8" ht="17.25" hidden="1" customHeight="1" x14ac:dyDescent="0.25">
      <c r="A10" s="15"/>
      <c r="B10" s="72"/>
      <c r="C10" s="10" t="s">
        <v>138</v>
      </c>
      <c r="D10" s="76"/>
      <c r="E10" s="93"/>
      <c r="F10" s="8"/>
      <c r="G10" s="157"/>
      <c r="H10" s="158"/>
    </row>
    <row r="11" spans="1:8" ht="17.25" hidden="1" customHeight="1" thickBot="1" x14ac:dyDescent="0.3">
      <c r="A11" s="16"/>
      <c r="B11" s="74"/>
      <c r="C11" s="242"/>
      <c r="D11" s="43"/>
      <c r="E11" s="57"/>
      <c r="F11" s="41"/>
      <c r="G11" s="131"/>
      <c r="H11" s="78"/>
    </row>
    <row r="12" spans="1:8" ht="17.25" hidden="1" customHeight="1" x14ac:dyDescent="0.25">
      <c r="A12" s="15">
        <v>2</v>
      </c>
      <c r="B12" s="72"/>
      <c r="C12" s="72"/>
      <c r="D12" s="10"/>
      <c r="E12" s="10"/>
      <c r="F12" s="89"/>
      <c r="G12" s="70"/>
      <c r="H12" s="121"/>
    </row>
    <row r="13" spans="1:8" ht="17.25" hidden="1" customHeight="1" x14ac:dyDescent="0.25">
      <c r="A13" s="15"/>
      <c r="B13" s="72"/>
      <c r="C13" s="72"/>
      <c r="D13" s="10"/>
      <c r="E13" s="105"/>
      <c r="F13" s="160"/>
      <c r="G13" s="144"/>
      <c r="H13" s="50"/>
    </row>
    <row r="14" spans="1:8" ht="17.25" hidden="1" customHeight="1" x14ac:dyDescent="0.25">
      <c r="A14" s="15"/>
      <c r="B14" s="72"/>
      <c r="C14" s="137"/>
      <c r="D14" s="9"/>
      <c r="E14" s="105"/>
      <c r="F14" s="160"/>
      <c r="G14" s="144"/>
      <c r="H14" s="159"/>
    </row>
    <row r="15" spans="1:8" ht="17.25" hidden="1" customHeight="1" thickBot="1" x14ac:dyDescent="0.3">
      <c r="A15" s="15"/>
      <c r="B15" s="72"/>
      <c r="C15" s="137"/>
      <c r="D15" s="9"/>
      <c r="E15" s="105"/>
      <c r="F15" s="160"/>
      <c r="G15" s="144"/>
      <c r="H15" s="159"/>
    </row>
    <row r="16" spans="1:8" ht="17.25" customHeight="1" thickBot="1" x14ac:dyDescent="0.3">
      <c r="A16" s="751" t="s">
        <v>24</v>
      </c>
      <c r="B16" s="752"/>
      <c r="C16" s="752"/>
      <c r="D16" s="752"/>
      <c r="E16" s="752"/>
      <c r="F16" s="752"/>
      <c r="G16" s="753"/>
      <c r="H16" s="248">
        <f>H9+H10+H11+H12+H13+H14+H15</f>
        <v>0</v>
      </c>
    </row>
    <row r="17" spans="1:8" ht="17.25" hidden="1" customHeight="1" x14ac:dyDescent="0.25">
      <c r="A17" s="67">
        <v>1</v>
      </c>
      <c r="B17" s="245" t="s">
        <v>125</v>
      </c>
      <c r="C17" s="68"/>
      <c r="D17" s="27"/>
      <c r="E17" s="51"/>
      <c r="F17" s="26"/>
      <c r="G17" s="31"/>
      <c r="H17" s="53"/>
    </row>
    <row r="18" spans="1:8" ht="17.25" hidden="1" customHeight="1" x14ac:dyDescent="0.25">
      <c r="A18" s="240"/>
      <c r="B18" s="246"/>
      <c r="C18" s="10"/>
      <c r="D18" s="10"/>
      <c r="E18" s="76"/>
      <c r="F18" s="244"/>
      <c r="G18" s="45"/>
      <c r="H18" s="50"/>
    </row>
    <row r="19" spans="1:8" ht="17.25" hidden="1" customHeight="1" x14ac:dyDescent="0.25">
      <c r="A19" s="240"/>
      <c r="B19" s="246"/>
      <c r="C19" s="10"/>
      <c r="D19" s="10"/>
      <c r="E19" s="76"/>
      <c r="F19" s="244"/>
      <c r="G19" s="45"/>
      <c r="H19" s="50"/>
    </row>
    <row r="20" spans="1:8" ht="17.25" hidden="1" customHeight="1" x14ac:dyDescent="0.25">
      <c r="A20" s="240"/>
      <c r="B20" s="246"/>
      <c r="C20" s="10"/>
      <c r="D20" s="10"/>
      <c r="E20" s="76"/>
      <c r="F20" s="244"/>
      <c r="G20" s="45"/>
      <c r="H20" s="50"/>
    </row>
    <row r="21" spans="1:8" ht="17.25" hidden="1" customHeight="1" thickBot="1" x14ac:dyDescent="0.3">
      <c r="A21" s="16"/>
      <c r="B21" s="86"/>
      <c r="C21" s="86"/>
      <c r="D21" s="42"/>
      <c r="E21" s="210"/>
      <c r="F21" s="192"/>
      <c r="G21" s="38"/>
      <c r="H21" s="111"/>
    </row>
    <row r="22" spans="1:8" ht="17.25" hidden="1" customHeight="1" x14ac:dyDescent="0.25">
      <c r="A22" s="67"/>
      <c r="B22" s="88"/>
      <c r="C22" s="243"/>
      <c r="D22" s="58"/>
      <c r="E22" s="51"/>
      <c r="F22" s="8"/>
      <c r="G22" s="98"/>
      <c r="H22" s="53"/>
    </row>
    <row r="23" spans="1:8" ht="17.25" hidden="1" customHeight="1" x14ac:dyDescent="0.25">
      <c r="A23" s="95"/>
      <c r="B23" s="150"/>
      <c r="C23" s="187"/>
      <c r="D23" s="63"/>
      <c r="E23" s="47"/>
      <c r="F23" s="8"/>
      <c r="G23" s="98"/>
      <c r="H23" s="50"/>
    </row>
    <row r="24" spans="1:8" ht="17.25" hidden="1" customHeight="1" thickBot="1" x14ac:dyDescent="0.3">
      <c r="A24" s="240"/>
      <c r="B24" s="150"/>
      <c r="C24" s="187"/>
      <c r="D24" s="63"/>
      <c r="E24" s="47"/>
      <c r="F24" s="8"/>
      <c r="G24" s="98"/>
      <c r="H24" s="159"/>
    </row>
    <row r="25" spans="1:8" ht="17.25" customHeight="1" x14ac:dyDescent="0.25">
      <c r="A25" s="336">
        <v>1</v>
      </c>
      <c r="B25" s="341" t="s">
        <v>126</v>
      </c>
      <c r="C25" s="435" t="s">
        <v>146</v>
      </c>
      <c r="D25" s="27" t="s">
        <v>82</v>
      </c>
      <c r="E25" s="89" t="s">
        <v>174</v>
      </c>
      <c r="F25" s="405" t="s">
        <v>229</v>
      </c>
      <c r="G25" s="44" t="s">
        <v>240</v>
      </c>
      <c r="H25" s="117">
        <v>555.32000000000005</v>
      </c>
    </row>
    <row r="26" spans="1:8" ht="17.25" customHeight="1" x14ac:dyDescent="0.25">
      <c r="A26" s="390"/>
      <c r="B26" s="342"/>
      <c r="C26" s="438" t="s">
        <v>169</v>
      </c>
      <c r="D26" s="10"/>
      <c r="E26" s="87"/>
      <c r="F26" s="405"/>
      <c r="G26" s="44"/>
      <c r="H26" s="117"/>
    </row>
    <row r="27" spans="1:8" ht="17.25" customHeight="1" thickBot="1" x14ac:dyDescent="0.3">
      <c r="A27" s="337"/>
      <c r="B27" s="343"/>
      <c r="C27" s="10"/>
      <c r="D27" s="334"/>
      <c r="E27" s="290"/>
      <c r="F27" s="149"/>
      <c r="G27" s="44"/>
      <c r="H27" s="117"/>
    </row>
    <row r="28" spans="1:8" ht="17.25" hidden="1" customHeight="1" x14ac:dyDescent="0.25">
      <c r="A28" s="338">
        <v>2</v>
      </c>
      <c r="B28" s="342" t="s">
        <v>126</v>
      </c>
      <c r="C28" s="347"/>
      <c r="D28" s="27"/>
      <c r="E28" s="89"/>
      <c r="F28" s="149"/>
      <c r="G28" s="44"/>
      <c r="H28" s="317"/>
    </row>
    <row r="29" spans="1:8" ht="17.25" hidden="1" customHeight="1" thickBot="1" x14ac:dyDescent="0.3">
      <c r="A29" s="338"/>
      <c r="B29" s="342"/>
      <c r="C29" s="348"/>
      <c r="D29" s="335"/>
      <c r="E29" s="339"/>
      <c r="F29" s="149"/>
      <c r="G29" s="44"/>
      <c r="H29" s="117"/>
    </row>
    <row r="30" spans="1:8" ht="17.25" hidden="1" customHeight="1" thickBot="1" x14ac:dyDescent="0.3">
      <c r="A30" s="351"/>
      <c r="B30" s="349"/>
      <c r="C30" s="349"/>
      <c r="D30" s="349"/>
      <c r="E30" s="349"/>
      <c r="F30" s="373"/>
      <c r="G30" s="45"/>
      <c r="H30" s="117"/>
    </row>
    <row r="31" spans="1:8" ht="17.25" customHeight="1" thickBot="1" x14ac:dyDescent="0.3">
      <c r="A31" s="555" t="s">
        <v>129</v>
      </c>
      <c r="B31" s="561"/>
      <c r="C31" s="561"/>
      <c r="D31" s="561"/>
      <c r="E31" s="561"/>
      <c r="F31" s="561"/>
      <c r="G31" s="562"/>
      <c r="H31" s="126">
        <f>SUM(H22:H30)</f>
        <v>555.32000000000005</v>
      </c>
    </row>
    <row r="32" spans="1:8" ht="17.25" customHeight="1" x14ac:dyDescent="0.25">
      <c r="A32" s="756">
        <v>1</v>
      </c>
      <c r="B32" s="758" t="s">
        <v>152</v>
      </c>
      <c r="C32" s="387" t="s">
        <v>141</v>
      </c>
      <c r="D32" s="553" t="s">
        <v>140</v>
      </c>
      <c r="E32" s="614" t="s">
        <v>149</v>
      </c>
      <c r="F32" s="439" t="s">
        <v>229</v>
      </c>
      <c r="G32" s="44" t="s">
        <v>241</v>
      </c>
      <c r="H32" s="2">
        <v>2130.4899999999998</v>
      </c>
    </row>
    <row r="33" spans="1:13" ht="17.25" customHeight="1" thickBot="1" x14ac:dyDescent="0.3">
      <c r="A33" s="757"/>
      <c r="B33" s="759"/>
      <c r="C33" s="312" t="s">
        <v>147</v>
      </c>
      <c r="D33" s="547"/>
      <c r="E33" s="615"/>
      <c r="F33" s="2"/>
      <c r="G33" s="44"/>
      <c r="H33" s="159"/>
    </row>
    <row r="34" spans="1:13" ht="17.25" hidden="1" customHeight="1" x14ac:dyDescent="0.25">
      <c r="A34" s="573"/>
      <c r="B34" s="576"/>
      <c r="C34" s="349"/>
      <c r="D34" s="547"/>
      <c r="E34" s="615"/>
      <c r="F34" s="2"/>
      <c r="G34" s="44"/>
      <c r="H34" s="14"/>
    </row>
    <row r="35" spans="1:13" ht="17.25" hidden="1" customHeight="1" x14ac:dyDescent="0.25">
      <c r="A35" s="573"/>
      <c r="B35" s="576"/>
      <c r="C35" s="349"/>
      <c r="D35" s="547"/>
      <c r="E35" s="615"/>
      <c r="F35" s="2"/>
      <c r="G35" s="44"/>
      <c r="H35" s="158"/>
    </row>
    <row r="36" spans="1:13" ht="17.25" hidden="1" customHeight="1" thickBot="1" x14ac:dyDescent="0.3">
      <c r="A36" s="573"/>
      <c r="B36" s="576"/>
      <c r="C36" s="349"/>
      <c r="D36" s="547"/>
      <c r="E36" s="615"/>
      <c r="F36" s="160"/>
      <c r="G36" s="149"/>
      <c r="H36" s="158"/>
    </row>
    <row r="37" spans="1:13" ht="17.25" customHeight="1" thickBot="1" x14ac:dyDescent="0.3">
      <c r="A37" s="764" t="s">
        <v>242</v>
      </c>
      <c r="B37" s="765"/>
      <c r="C37" s="765"/>
      <c r="D37" s="765"/>
      <c r="E37" s="765"/>
      <c r="F37" s="765"/>
      <c r="G37" s="766"/>
      <c r="H37" s="126">
        <f>H32+H33+H34+H35+H36</f>
        <v>2130.4899999999998</v>
      </c>
    </row>
    <row r="38" spans="1:13" ht="17.25" customHeight="1" x14ac:dyDescent="0.25">
      <c r="A38" s="472">
        <v>1</v>
      </c>
      <c r="B38" s="761" t="s">
        <v>127</v>
      </c>
      <c r="C38" s="89" t="s">
        <v>146</v>
      </c>
      <c r="D38" s="27" t="s">
        <v>144</v>
      </c>
      <c r="E38" s="27" t="s">
        <v>214</v>
      </c>
      <c r="F38" s="256" t="s">
        <v>229</v>
      </c>
      <c r="G38" s="44" t="s">
        <v>243</v>
      </c>
      <c r="H38" s="2">
        <v>657.74</v>
      </c>
    </row>
    <row r="39" spans="1:13" ht="17.25" customHeight="1" thickBot="1" x14ac:dyDescent="0.3">
      <c r="A39" s="478"/>
      <c r="B39" s="762"/>
      <c r="C39" s="57" t="s">
        <v>213</v>
      </c>
      <c r="D39" s="345"/>
      <c r="E39" s="345"/>
      <c r="F39" s="256" t="s">
        <v>229</v>
      </c>
      <c r="G39" s="44" t="s">
        <v>244</v>
      </c>
      <c r="H39" s="2">
        <v>507.69</v>
      </c>
    </row>
    <row r="40" spans="1:13" ht="17.25" customHeight="1" thickBot="1" x14ac:dyDescent="0.3">
      <c r="A40" s="476"/>
      <c r="B40" s="763"/>
      <c r="C40" s="477"/>
      <c r="D40" s="477"/>
      <c r="E40" s="477"/>
      <c r="F40" s="256" t="s">
        <v>229</v>
      </c>
      <c r="G40" s="44" t="s">
        <v>245</v>
      </c>
      <c r="H40" s="2">
        <v>519.26</v>
      </c>
    </row>
    <row r="41" spans="1:13" ht="17.25" customHeight="1" x14ac:dyDescent="0.25">
      <c r="A41" s="760">
        <v>2</v>
      </c>
      <c r="B41" s="761" t="s">
        <v>127</v>
      </c>
      <c r="C41" s="89" t="s">
        <v>146</v>
      </c>
      <c r="D41" s="614" t="s">
        <v>223</v>
      </c>
      <c r="E41" s="553" t="s">
        <v>224</v>
      </c>
      <c r="F41" s="452" t="s">
        <v>229</v>
      </c>
      <c r="G41" s="55" t="s">
        <v>246</v>
      </c>
      <c r="H41" s="331">
        <v>499.6</v>
      </c>
    </row>
    <row r="42" spans="1:13" ht="17.25" customHeight="1" thickBot="1" x14ac:dyDescent="0.3">
      <c r="A42" s="573"/>
      <c r="B42" s="762"/>
      <c r="C42" s="57" t="s">
        <v>222</v>
      </c>
      <c r="D42" s="615"/>
      <c r="E42" s="547"/>
      <c r="F42" s="256" t="s">
        <v>229</v>
      </c>
      <c r="G42" s="44" t="s">
        <v>247</v>
      </c>
      <c r="H42" s="104">
        <v>598.87</v>
      </c>
    </row>
    <row r="43" spans="1:13" ht="17.25" customHeight="1" thickBot="1" x14ac:dyDescent="0.3">
      <c r="A43" s="573"/>
      <c r="B43" s="762"/>
      <c r="C43" s="57"/>
      <c r="D43" s="615"/>
      <c r="E43" s="547"/>
      <c r="F43" s="256" t="s">
        <v>229</v>
      </c>
      <c r="G43" s="44" t="s">
        <v>248</v>
      </c>
      <c r="H43" s="104">
        <v>271.67</v>
      </c>
    </row>
    <row r="44" spans="1:13" ht="17.25" customHeight="1" thickBot="1" x14ac:dyDescent="0.3">
      <c r="A44" s="574"/>
      <c r="B44" s="763"/>
      <c r="C44" s="322"/>
      <c r="D44" s="616"/>
      <c r="E44" s="548"/>
      <c r="F44" s="256" t="s">
        <v>229</v>
      </c>
      <c r="G44" s="44" t="s">
        <v>249</v>
      </c>
      <c r="H44" s="2">
        <v>790.88</v>
      </c>
    </row>
    <row r="45" spans="1:13" ht="17.25" customHeight="1" thickBot="1" x14ac:dyDescent="0.3">
      <c r="A45" s="572" t="s">
        <v>128</v>
      </c>
      <c r="B45" s="754"/>
      <c r="C45" s="754"/>
      <c r="D45" s="754"/>
      <c r="E45" s="754"/>
      <c r="F45" s="754"/>
      <c r="G45" s="755"/>
      <c r="H45" s="71">
        <f>H38+H39+H40+H41+H42+H44+H43</f>
        <v>3845.71</v>
      </c>
    </row>
    <row r="46" spans="1:13" ht="15.75" thickBot="1" x14ac:dyDescent="0.3">
      <c r="A46" s="555" t="s">
        <v>22</v>
      </c>
      <c r="B46" s="561"/>
      <c r="C46" s="561"/>
      <c r="D46" s="561"/>
      <c r="E46" s="561"/>
      <c r="F46" s="561"/>
      <c r="G46" s="562"/>
      <c r="H46" s="20">
        <f>H31+H45+H37</f>
        <v>6531.5199999999995</v>
      </c>
    </row>
    <row r="47" spans="1:13" x14ac:dyDescent="0.25">
      <c r="M47" s="2"/>
    </row>
    <row r="49" spans="4:8" x14ac:dyDescent="0.25">
      <c r="D49" s="66"/>
      <c r="H49" s="94"/>
    </row>
  </sheetData>
  <mergeCells count="14">
    <mergeCell ref="A46:G46"/>
    <mergeCell ref="A31:G31"/>
    <mergeCell ref="A16:G16"/>
    <mergeCell ref="A45:G45"/>
    <mergeCell ref="A32:A36"/>
    <mergeCell ref="B32:B36"/>
    <mergeCell ref="D32:D36"/>
    <mergeCell ref="E32:E36"/>
    <mergeCell ref="A41:A44"/>
    <mergeCell ref="B41:B44"/>
    <mergeCell ref="D41:D44"/>
    <mergeCell ref="E41:E44"/>
    <mergeCell ref="A37:G37"/>
    <mergeCell ref="B38:B40"/>
  </mergeCells>
  <pageMargins left="0" right="0" top="0.74803149606299202" bottom="0.74803149606299202" header="0.31496062992126" footer="0.31496062992126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0"/>
  <sheetViews>
    <sheetView tabSelected="1" workbookViewId="0">
      <selection activeCell="M17" sqref="M17"/>
    </sheetView>
  </sheetViews>
  <sheetFormatPr defaultRowHeight="15" x14ac:dyDescent="0.25"/>
  <cols>
    <col min="1" max="1" width="5.140625" customWidth="1"/>
    <col min="2" max="3" width="16.5703125" customWidth="1"/>
    <col min="4" max="4" width="15.28515625" customWidth="1"/>
    <col min="5" max="5" width="17" customWidth="1"/>
    <col min="6" max="6" width="9.7109375" customWidth="1"/>
    <col min="7" max="7" width="20.140625" customWidth="1"/>
    <col min="8" max="8" width="14.7109375" customWidth="1"/>
  </cols>
  <sheetData>
    <row r="3" spans="1:10" ht="19.5" x14ac:dyDescent="0.4">
      <c r="D3" s="1"/>
    </row>
    <row r="6" spans="1:10" ht="27.75" customHeight="1" x14ac:dyDescent="0.4">
      <c r="D6" s="1" t="s">
        <v>267</v>
      </c>
    </row>
    <row r="8" spans="1:10" ht="17.25" customHeight="1" thickBot="1" x14ac:dyDescent="0.3"/>
    <row r="9" spans="1:10" ht="17.25" customHeight="1" x14ac:dyDescent="0.25">
      <c r="A9" s="29" t="s">
        <v>1</v>
      </c>
      <c r="B9" s="28" t="s">
        <v>2</v>
      </c>
      <c r="C9" s="767" t="s">
        <v>80</v>
      </c>
      <c r="D9" s="3" t="s">
        <v>3</v>
      </c>
      <c r="E9" s="4" t="s">
        <v>4</v>
      </c>
      <c r="F9" s="4" t="s">
        <v>16</v>
      </c>
      <c r="G9" s="4" t="s">
        <v>5</v>
      </c>
      <c r="H9" s="22" t="s">
        <v>17</v>
      </c>
    </row>
    <row r="10" spans="1:10" ht="17.25" customHeight="1" thickBot="1" x14ac:dyDescent="0.3">
      <c r="A10" s="319" t="s">
        <v>6</v>
      </c>
      <c r="B10" s="320"/>
      <c r="C10" s="768"/>
      <c r="D10" s="5"/>
      <c r="E10" s="5" t="s">
        <v>7</v>
      </c>
      <c r="F10" s="5" t="s">
        <v>20</v>
      </c>
      <c r="G10" s="5" t="s">
        <v>8</v>
      </c>
      <c r="H10" s="30" t="s">
        <v>9</v>
      </c>
    </row>
    <row r="11" spans="1:10" x14ac:dyDescent="0.25">
      <c r="A11" s="547">
        <v>1</v>
      </c>
      <c r="B11" s="483" t="s">
        <v>152</v>
      </c>
      <c r="C11" s="27" t="s">
        <v>146</v>
      </c>
      <c r="D11" s="27" t="s">
        <v>140</v>
      </c>
      <c r="E11" s="27" t="s">
        <v>158</v>
      </c>
      <c r="F11" s="149" t="s">
        <v>139</v>
      </c>
      <c r="G11" s="149" t="s">
        <v>254</v>
      </c>
      <c r="H11" s="104">
        <v>240</v>
      </c>
      <c r="J11" s="94"/>
    </row>
    <row r="12" spans="1:10" ht="15.75" customHeight="1" thickBot="1" x14ac:dyDescent="0.3">
      <c r="A12" s="547"/>
      <c r="B12" s="183"/>
      <c r="C12" s="10" t="s">
        <v>157</v>
      </c>
      <c r="D12" s="10"/>
      <c r="E12" s="162"/>
      <c r="F12" s="77"/>
      <c r="G12" s="110"/>
      <c r="H12" s="117"/>
      <c r="J12" s="94"/>
    </row>
    <row r="13" spans="1:10" hidden="1" x14ac:dyDescent="0.25">
      <c r="A13" s="547"/>
      <c r="B13" s="183"/>
      <c r="C13" s="183"/>
      <c r="D13" s="10"/>
      <c r="E13" s="162"/>
      <c r="F13" s="77"/>
      <c r="G13" s="110"/>
      <c r="H13" s="117"/>
      <c r="J13" s="94"/>
    </row>
    <row r="14" spans="1:10" ht="15.75" hidden="1" thickBot="1" x14ac:dyDescent="0.3">
      <c r="A14" s="547"/>
      <c r="B14" s="183"/>
      <c r="C14" s="183"/>
      <c r="D14" s="10"/>
      <c r="E14" s="162"/>
      <c r="F14" s="145"/>
      <c r="G14" s="119"/>
      <c r="H14" s="141"/>
      <c r="J14" s="94"/>
    </row>
    <row r="15" spans="1:10" ht="15.75" customHeight="1" thickBot="1" x14ac:dyDescent="0.3">
      <c r="A15" s="555" t="s">
        <v>153</v>
      </c>
      <c r="B15" s="561"/>
      <c r="C15" s="561"/>
      <c r="D15" s="561"/>
      <c r="E15" s="561"/>
      <c r="F15" s="561"/>
      <c r="G15" s="562"/>
      <c r="H15" s="164">
        <f>SUM(H11:H14)</f>
        <v>240</v>
      </c>
      <c r="J15" s="94"/>
    </row>
    <row r="16" spans="1:10" ht="15" customHeight="1" x14ac:dyDescent="0.25">
      <c r="A16" s="67">
        <v>1</v>
      </c>
      <c r="B16" s="569" t="s">
        <v>250</v>
      </c>
      <c r="C16" s="479" t="s">
        <v>154</v>
      </c>
      <c r="D16" s="553" t="s">
        <v>136</v>
      </c>
      <c r="E16" s="480" t="s">
        <v>156</v>
      </c>
      <c r="F16" s="542" t="s">
        <v>252</v>
      </c>
      <c r="G16" s="404" t="s">
        <v>253</v>
      </c>
      <c r="H16" s="117">
        <v>49417.2</v>
      </c>
      <c r="J16" s="94"/>
    </row>
    <row r="17" spans="1:10" ht="15" customHeight="1" thickBot="1" x14ac:dyDescent="0.3">
      <c r="A17" s="318"/>
      <c r="B17" s="725"/>
      <c r="C17" s="481" t="s">
        <v>155</v>
      </c>
      <c r="D17" s="547"/>
      <c r="E17" s="9"/>
      <c r="F17" s="405"/>
      <c r="G17" s="44"/>
      <c r="H17" s="117"/>
      <c r="J17" s="94"/>
    </row>
    <row r="18" spans="1:10" ht="15" hidden="1" customHeight="1" x14ac:dyDescent="0.25">
      <c r="A18" s="318"/>
      <c r="B18" s="725"/>
      <c r="C18" s="72"/>
      <c r="D18" s="547"/>
      <c r="E18" s="9"/>
      <c r="F18" s="405"/>
      <c r="G18" s="44"/>
      <c r="H18" s="117"/>
      <c r="J18" s="94"/>
    </row>
    <row r="19" spans="1:10" ht="15" hidden="1" customHeight="1" thickBot="1" x14ac:dyDescent="0.3">
      <c r="A19" s="318"/>
      <c r="B19" s="769"/>
      <c r="C19" s="10"/>
      <c r="D19" s="586"/>
      <c r="E19" s="47"/>
      <c r="F19" s="405"/>
      <c r="G19" s="44"/>
      <c r="H19" s="117"/>
      <c r="J19" s="94"/>
    </row>
    <row r="20" spans="1:10" ht="15.75" customHeight="1" thickBot="1" x14ac:dyDescent="0.3">
      <c r="A20" s="555" t="s">
        <v>251</v>
      </c>
      <c r="B20" s="561"/>
      <c r="C20" s="561"/>
      <c r="D20" s="568"/>
      <c r="E20" s="561"/>
      <c r="F20" s="561"/>
      <c r="G20" s="562"/>
      <c r="H20" s="163">
        <f>SUM(H16:H19)</f>
        <v>49417.2</v>
      </c>
      <c r="J20" s="94"/>
    </row>
    <row r="21" spans="1:10" ht="30" x14ac:dyDescent="0.25">
      <c r="A21" s="15">
        <v>1</v>
      </c>
      <c r="B21" s="543" t="s">
        <v>119</v>
      </c>
      <c r="C21" s="385" t="s">
        <v>154</v>
      </c>
      <c r="D21" s="556" t="s">
        <v>160</v>
      </c>
      <c r="E21" s="529" t="s">
        <v>161</v>
      </c>
      <c r="F21" s="532" t="s">
        <v>139</v>
      </c>
      <c r="G21" s="44" t="s">
        <v>256</v>
      </c>
      <c r="H21" s="104">
        <v>8558.4</v>
      </c>
      <c r="J21" s="94"/>
    </row>
    <row r="22" spans="1:10" ht="15.75" thickBot="1" x14ac:dyDescent="0.3">
      <c r="A22" s="100"/>
      <c r="B22" s="544" t="s">
        <v>255</v>
      </c>
      <c r="C22" s="386" t="s">
        <v>159</v>
      </c>
      <c r="D22" s="557"/>
      <c r="E22" s="101"/>
      <c r="F22" s="2"/>
      <c r="G22" s="44"/>
      <c r="H22" s="117"/>
      <c r="J22" s="94"/>
    </row>
    <row r="23" spans="1:10" ht="15.75" hidden="1" customHeight="1" thickBot="1" x14ac:dyDescent="0.3">
      <c r="A23" s="115"/>
      <c r="B23" s="72"/>
      <c r="C23" s="72"/>
      <c r="D23" s="10"/>
      <c r="E23" s="76"/>
      <c r="F23" s="41"/>
      <c r="G23" s="38"/>
      <c r="H23" s="92"/>
      <c r="J23" s="94"/>
    </row>
    <row r="24" spans="1:10" ht="15.75" hidden="1" thickBot="1" x14ac:dyDescent="0.3">
      <c r="A24" s="15"/>
      <c r="B24" s="10"/>
      <c r="C24" s="10"/>
      <c r="D24" s="10"/>
      <c r="E24" s="9"/>
      <c r="F24" s="160"/>
      <c r="G24" s="45"/>
      <c r="H24" s="247"/>
      <c r="J24" s="94"/>
    </row>
    <row r="25" spans="1:10" ht="30" x14ac:dyDescent="0.25">
      <c r="A25" s="37">
        <v>2</v>
      </c>
      <c r="B25" s="543" t="s">
        <v>119</v>
      </c>
      <c r="C25" s="385" t="s">
        <v>154</v>
      </c>
      <c r="D25" s="387" t="s">
        <v>144</v>
      </c>
      <c r="E25" s="387" t="s">
        <v>163</v>
      </c>
      <c r="F25" s="533" t="s">
        <v>139</v>
      </c>
      <c r="G25" s="44" t="s">
        <v>257</v>
      </c>
      <c r="H25" s="104">
        <v>120</v>
      </c>
      <c r="J25" s="94"/>
    </row>
    <row r="26" spans="1:10" ht="15.75" thickBot="1" x14ac:dyDescent="0.3">
      <c r="A26" s="375"/>
      <c r="B26" s="10" t="s">
        <v>255</v>
      </c>
      <c r="C26" s="386" t="s">
        <v>162</v>
      </c>
      <c r="D26" s="42"/>
      <c r="E26" s="210"/>
      <c r="F26" s="533" t="s">
        <v>139</v>
      </c>
      <c r="G26" s="44" t="s">
        <v>258</v>
      </c>
      <c r="H26" s="104">
        <v>120</v>
      </c>
      <c r="J26" s="94"/>
    </row>
    <row r="27" spans="1:10" ht="15.75" hidden="1" customHeight="1" x14ac:dyDescent="0.25">
      <c r="A27" s="115"/>
      <c r="B27" s="72"/>
      <c r="C27" s="72"/>
      <c r="D27" s="10"/>
      <c r="E27" s="76"/>
      <c r="F27" s="374"/>
      <c r="G27" s="122"/>
      <c r="H27" s="317"/>
      <c r="J27" s="94"/>
    </row>
    <row r="28" spans="1:10" ht="15.75" hidden="1" thickBot="1" x14ac:dyDescent="0.3">
      <c r="A28" s="16"/>
      <c r="B28" s="42"/>
      <c r="C28" s="42"/>
      <c r="D28" s="42"/>
      <c r="E28" s="43"/>
      <c r="F28" s="149"/>
      <c r="G28" s="44"/>
      <c r="H28" s="117"/>
      <c r="J28" s="94"/>
    </row>
    <row r="29" spans="1:10" ht="15.75" customHeight="1" thickBot="1" x14ac:dyDescent="0.3">
      <c r="A29" s="555" t="s">
        <v>259</v>
      </c>
      <c r="B29" s="561"/>
      <c r="C29" s="561"/>
      <c r="D29" s="561"/>
      <c r="E29" s="561"/>
      <c r="F29" s="561"/>
      <c r="G29" s="562"/>
      <c r="H29" s="20">
        <f>SUM(H21:H26)</f>
        <v>8798.4</v>
      </c>
    </row>
    <row r="30" spans="1:10" ht="15.75" customHeight="1" thickBot="1" x14ac:dyDescent="0.3">
      <c r="A30" s="555" t="s">
        <v>39</v>
      </c>
      <c r="B30" s="561"/>
      <c r="C30" s="561"/>
      <c r="D30" s="561"/>
      <c r="E30" s="561"/>
      <c r="F30" s="561"/>
      <c r="G30" s="562"/>
      <c r="H30" s="20">
        <f>H15+H20+H29</f>
        <v>58455.6</v>
      </c>
    </row>
  </sheetData>
  <mergeCells count="9">
    <mergeCell ref="A15:G15"/>
    <mergeCell ref="A29:G29"/>
    <mergeCell ref="A30:G30"/>
    <mergeCell ref="A20:G20"/>
    <mergeCell ref="C9:C10"/>
    <mergeCell ref="A11:A14"/>
    <mergeCell ref="B16:B19"/>
    <mergeCell ref="D16:D19"/>
    <mergeCell ref="D21:D22"/>
  </mergeCells>
  <pageMargins left="0.19685039370078741" right="0.19685039370078741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UNICE </vt:lpstr>
      <vt:lpstr>UNICE CV</vt:lpstr>
      <vt:lpstr>PENS.50%</vt:lpstr>
      <vt:lpstr>TESTE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2020-04-09T08:37:41Z</cp:lastPrinted>
  <dcterms:created xsi:type="dcterms:W3CDTF">2018-07-04T12:33:56Z</dcterms:created>
  <dcterms:modified xsi:type="dcterms:W3CDTF">2020-04-13T06:51:48Z</dcterms:modified>
</cp:coreProperties>
</file>